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i\Bilancio esercizio 2024\0 documenti definitivi\"/>
    </mc:Choice>
  </mc:AlternateContent>
  <bookViews>
    <workbookView xWindow="0" yWindow="0" windowWidth="28800" windowHeight="11100"/>
  </bookViews>
  <sheets>
    <sheet name="Schema 377" sheetId="2" r:id="rId1"/>
    <sheet name="Schema coy" sheetId="3" state="hidden" r:id="rId2"/>
  </sheets>
  <calcPr calcId="162913"/>
</workbook>
</file>

<file path=xl/calcChain.xml><?xml version="1.0" encoding="utf-8"?>
<calcChain xmlns="http://schemas.openxmlformats.org/spreadsheetml/2006/main">
  <c r="L7" i="2" l="1"/>
  <c r="E12" i="2"/>
  <c r="M7" i="2"/>
  <c r="M6" i="2" s="1"/>
  <c r="M5" i="2" s="1"/>
  <c r="O5" i="2" s="1"/>
  <c r="E6" i="2"/>
  <c r="E19" i="2"/>
  <c r="E23" i="2"/>
  <c r="E25" i="2"/>
  <c r="F12" i="2"/>
  <c r="G12" i="2"/>
  <c r="O18" i="2"/>
  <c r="M13" i="2"/>
  <c r="O12" i="2"/>
  <c r="F30" i="2"/>
  <c r="G30" i="2" s="1"/>
  <c r="F32" i="2"/>
  <c r="G32" i="2" s="1"/>
  <c r="F25" i="2"/>
  <c r="G25" i="2" s="1"/>
  <c r="G27" i="2"/>
  <c r="G24" i="2"/>
  <c r="G21" i="2"/>
  <c r="G13" i="2"/>
  <c r="M23" i="2"/>
  <c r="O22" i="2" s="1"/>
  <c r="M15" i="2"/>
  <c r="O14" i="2" s="1"/>
  <c r="F35" i="2"/>
  <c r="F34" i="2" s="1"/>
  <c r="G34" i="2" s="1"/>
  <c r="F23" i="2"/>
  <c r="F22" i="2" s="1"/>
  <c r="F19" i="2"/>
  <c r="G19" i="2"/>
  <c r="L15" i="2"/>
  <c r="L6" i="2"/>
  <c r="L5" i="2"/>
  <c r="E35" i="2"/>
  <c r="E34" i="2" s="1"/>
  <c r="E32" i="2"/>
  <c r="L23" i="2"/>
  <c r="L22" i="2" s="1"/>
  <c r="L37" i="2" s="1"/>
  <c r="L13" i="2"/>
  <c r="L12" i="2" s="1"/>
  <c r="E30" i="2"/>
  <c r="O20" i="2"/>
  <c r="O19" i="2"/>
  <c r="O10" i="2"/>
  <c r="G26" i="2"/>
  <c r="G23" i="2"/>
  <c r="G16" i="2"/>
  <c r="G15" i="2"/>
  <c r="G14" i="2"/>
  <c r="G10" i="2"/>
  <c r="C464" i="3"/>
  <c r="D464" i="3" s="1"/>
  <c r="C463" i="3"/>
  <c r="D463" i="3"/>
  <c r="C462" i="3"/>
  <c r="D462" i="3" s="1"/>
  <c r="C461" i="3"/>
  <c r="D461" i="3" s="1"/>
  <c r="C460" i="3"/>
  <c r="D460" i="3" s="1"/>
  <c r="C459" i="3"/>
  <c r="D459" i="3"/>
  <c r="C458" i="3"/>
  <c r="D458" i="3" s="1"/>
  <c r="C457" i="3"/>
  <c r="D457" i="3" s="1"/>
  <c r="C456" i="3"/>
  <c r="D456" i="3" s="1"/>
  <c r="C455" i="3"/>
  <c r="D455" i="3" s="1"/>
  <c r="C454" i="3"/>
  <c r="D454" i="3" s="1"/>
  <c r="C453" i="3"/>
  <c r="D453" i="3" s="1"/>
  <c r="C452" i="3"/>
  <c r="D452" i="3" s="1"/>
  <c r="C451" i="3"/>
  <c r="D451" i="3"/>
  <c r="C450" i="3"/>
  <c r="D450" i="3" s="1"/>
  <c r="C449" i="3"/>
  <c r="D449" i="3" s="1"/>
  <c r="C448" i="3"/>
  <c r="D448" i="3" s="1"/>
  <c r="C447" i="3"/>
  <c r="D447" i="3"/>
  <c r="C446" i="3"/>
  <c r="D446" i="3" s="1"/>
  <c r="C445" i="3"/>
  <c r="D445" i="3" s="1"/>
  <c r="C444" i="3"/>
  <c r="D444" i="3" s="1"/>
  <c r="C443" i="3"/>
  <c r="D443" i="3" s="1"/>
  <c r="C442" i="3"/>
  <c r="D442" i="3" s="1"/>
  <c r="C441" i="3"/>
  <c r="D441" i="3" s="1"/>
  <c r="C440" i="3"/>
  <c r="D440" i="3" s="1"/>
  <c r="C439" i="3"/>
  <c r="D439" i="3" s="1"/>
  <c r="C438" i="3"/>
  <c r="D438" i="3" s="1"/>
  <c r="C437" i="3"/>
  <c r="D437" i="3" s="1"/>
  <c r="C436" i="3"/>
  <c r="D436" i="3" s="1"/>
  <c r="C435" i="3"/>
  <c r="D435" i="3"/>
  <c r="C434" i="3"/>
  <c r="D434" i="3" s="1"/>
  <c r="C433" i="3"/>
  <c r="D433" i="3" s="1"/>
  <c r="C432" i="3"/>
  <c r="D432" i="3" s="1"/>
  <c r="C431" i="3"/>
  <c r="D431" i="3"/>
  <c r="C430" i="3"/>
  <c r="D430" i="3" s="1"/>
  <c r="C429" i="3"/>
  <c r="D429" i="3" s="1"/>
  <c r="C428" i="3"/>
  <c r="D428" i="3" s="1"/>
  <c r="C427" i="3"/>
  <c r="D427" i="3"/>
  <c r="C426" i="3"/>
  <c r="D426" i="3" s="1"/>
  <c r="C425" i="3"/>
  <c r="D425" i="3" s="1"/>
  <c r="C424" i="3"/>
  <c r="D424" i="3" s="1"/>
  <c r="C423" i="3"/>
  <c r="D423" i="3" s="1"/>
  <c r="C422" i="3"/>
  <c r="D422" i="3" s="1"/>
  <c r="C421" i="3"/>
  <c r="D421" i="3" s="1"/>
  <c r="C420" i="3"/>
  <c r="D420" i="3" s="1"/>
  <c r="C419" i="3"/>
  <c r="D419" i="3"/>
  <c r="C418" i="3"/>
  <c r="D418" i="3" s="1"/>
  <c r="C417" i="3"/>
  <c r="D417" i="3" s="1"/>
  <c r="C416" i="3"/>
  <c r="D416" i="3" s="1"/>
  <c r="C415" i="3"/>
  <c r="D415" i="3"/>
  <c r="C414" i="3"/>
  <c r="D414" i="3" s="1"/>
  <c r="C413" i="3"/>
  <c r="D413" i="3" s="1"/>
  <c r="C412" i="3"/>
  <c r="D412" i="3" s="1"/>
  <c r="C411" i="3"/>
  <c r="D411" i="3" s="1"/>
  <c r="C410" i="3"/>
  <c r="D410" i="3" s="1"/>
  <c r="C409" i="3"/>
  <c r="D409" i="3" s="1"/>
  <c r="C408" i="3"/>
  <c r="D408" i="3" s="1"/>
  <c r="C407" i="3"/>
  <c r="D407" i="3" s="1"/>
  <c r="C406" i="3"/>
  <c r="D406" i="3" s="1"/>
  <c r="C405" i="3"/>
  <c r="D405" i="3" s="1"/>
  <c r="C404" i="3"/>
  <c r="D404" i="3" s="1"/>
  <c r="C403" i="3"/>
  <c r="D403" i="3"/>
  <c r="C402" i="3"/>
  <c r="D402" i="3" s="1"/>
  <c r="C401" i="3"/>
  <c r="D401" i="3" s="1"/>
  <c r="C400" i="3"/>
  <c r="D400" i="3" s="1"/>
  <c r="C399" i="3"/>
  <c r="D399" i="3"/>
  <c r="C398" i="3"/>
  <c r="D398" i="3" s="1"/>
  <c r="C397" i="3"/>
  <c r="D397" i="3" s="1"/>
  <c r="C396" i="3"/>
  <c r="D396" i="3" s="1"/>
  <c r="C395" i="3"/>
  <c r="D395" i="3"/>
  <c r="C394" i="3"/>
  <c r="D394" i="3" s="1"/>
  <c r="C393" i="3"/>
  <c r="D393" i="3" s="1"/>
  <c r="C392" i="3"/>
  <c r="D392" i="3" s="1"/>
  <c r="C391" i="3"/>
  <c r="D391" i="3" s="1"/>
  <c r="C390" i="3"/>
  <c r="D390" i="3" s="1"/>
  <c r="C389" i="3"/>
  <c r="D389" i="3" s="1"/>
  <c r="C388" i="3"/>
  <c r="D388" i="3" s="1"/>
  <c r="C387" i="3"/>
  <c r="D387" i="3"/>
  <c r="C386" i="3"/>
  <c r="D386" i="3" s="1"/>
  <c r="C385" i="3"/>
  <c r="D385" i="3" s="1"/>
  <c r="C384" i="3"/>
  <c r="D384" i="3" s="1"/>
  <c r="C383" i="3"/>
  <c r="D383" i="3"/>
  <c r="C382" i="3"/>
  <c r="D382" i="3" s="1"/>
  <c r="C381" i="3"/>
  <c r="D381" i="3" s="1"/>
  <c r="C380" i="3"/>
  <c r="D380" i="3" s="1"/>
  <c r="C379" i="3"/>
  <c r="D379" i="3" s="1"/>
  <c r="C378" i="3"/>
  <c r="D378" i="3" s="1"/>
  <c r="C377" i="3"/>
  <c r="D377" i="3" s="1"/>
  <c r="C376" i="3"/>
  <c r="D376" i="3" s="1"/>
  <c r="C375" i="3"/>
  <c r="D375" i="3" s="1"/>
  <c r="C374" i="3"/>
  <c r="D374" i="3" s="1"/>
  <c r="C373" i="3"/>
  <c r="D373" i="3" s="1"/>
  <c r="C372" i="3"/>
  <c r="D372" i="3" s="1"/>
  <c r="C371" i="3"/>
  <c r="D371" i="3"/>
  <c r="C370" i="3"/>
  <c r="D370" i="3" s="1"/>
  <c r="C369" i="3"/>
  <c r="D369" i="3" s="1"/>
  <c r="C368" i="3"/>
  <c r="D368" i="3" s="1"/>
  <c r="C367" i="3"/>
  <c r="D367" i="3"/>
  <c r="C366" i="3"/>
  <c r="D366" i="3" s="1"/>
  <c r="C365" i="3"/>
  <c r="D365" i="3" s="1"/>
  <c r="C364" i="3"/>
  <c r="D364" i="3" s="1"/>
  <c r="C363" i="3"/>
  <c r="D363" i="3"/>
  <c r="C362" i="3"/>
  <c r="D362" i="3" s="1"/>
  <c r="C361" i="3"/>
  <c r="D361" i="3" s="1"/>
  <c r="C360" i="3"/>
  <c r="D360" i="3" s="1"/>
  <c r="C359" i="3"/>
  <c r="D359" i="3" s="1"/>
  <c r="C358" i="3"/>
  <c r="D358" i="3" s="1"/>
  <c r="C357" i="3"/>
  <c r="D357" i="3" s="1"/>
  <c r="C356" i="3"/>
  <c r="D356" i="3" s="1"/>
  <c r="C355" i="3"/>
  <c r="D355" i="3"/>
  <c r="C354" i="3"/>
  <c r="D354" i="3" s="1"/>
  <c r="C353" i="3"/>
  <c r="D353" i="3" s="1"/>
  <c r="C352" i="3"/>
  <c r="D352" i="3" s="1"/>
  <c r="C351" i="3"/>
  <c r="D351" i="3"/>
  <c r="C350" i="3"/>
  <c r="D350" i="3" s="1"/>
  <c r="C349" i="3"/>
  <c r="D349" i="3" s="1"/>
  <c r="C348" i="3"/>
  <c r="D348" i="3" s="1"/>
  <c r="C347" i="3"/>
  <c r="D347" i="3" s="1"/>
  <c r="C346" i="3"/>
  <c r="D346" i="3" s="1"/>
  <c r="C345" i="3"/>
  <c r="D345" i="3" s="1"/>
  <c r="C344" i="3"/>
  <c r="D344" i="3" s="1"/>
  <c r="C343" i="3"/>
  <c r="D343" i="3" s="1"/>
  <c r="C342" i="3"/>
  <c r="D342" i="3" s="1"/>
  <c r="C341" i="3"/>
  <c r="D341" i="3" s="1"/>
  <c r="C340" i="3"/>
  <c r="D340" i="3" s="1"/>
  <c r="C339" i="3"/>
  <c r="D339" i="3"/>
  <c r="C338" i="3"/>
  <c r="D338" i="3" s="1"/>
  <c r="C337" i="3"/>
  <c r="D337" i="3" s="1"/>
  <c r="C336" i="3"/>
  <c r="D336" i="3" s="1"/>
  <c r="C335" i="3"/>
  <c r="D335" i="3"/>
  <c r="C334" i="3"/>
  <c r="D334" i="3" s="1"/>
  <c r="C333" i="3"/>
  <c r="D333" i="3" s="1"/>
  <c r="C332" i="3"/>
  <c r="D332" i="3" s="1"/>
  <c r="C331" i="3"/>
  <c r="D331" i="3"/>
  <c r="C330" i="3"/>
  <c r="D330" i="3" s="1"/>
  <c r="C329" i="3"/>
  <c r="D329" i="3" s="1"/>
  <c r="C328" i="3"/>
  <c r="D328" i="3" s="1"/>
  <c r="C327" i="3"/>
  <c r="D327" i="3" s="1"/>
  <c r="C326" i="3"/>
  <c r="D326" i="3" s="1"/>
  <c r="C325" i="3"/>
  <c r="D325" i="3" s="1"/>
  <c r="C324" i="3"/>
  <c r="D324" i="3" s="1"/>
  <c r="C323" i="3"/>
  <c r="D323" i="3"/>
  <c r="C322" i="3"/>
  <c r="D322" i="3" s="1"/>
  <c r="C321" i="3"/>
  <c r="D321" i="3" s="1"/>
  <c r="C320" i="3"/>
  <c r="D320" i="3" s="1"/>
  <c r="C319" i="3"/>
  <c r="D319" i="3"/>
  <c r="C318" i="3"/>
  <c r="D318" i="3" s="1"/>
  <c r="C317" i="3"/>
  <c r="D317" i="3" s="1"/>
  <c r="C316" i="3"/>
  <c r="D316" i="3" s="1"/>
  <c r="C315" i="3"/>
  <c r="D315" i="3" s="1"/>
  <c r="C314" i="3"/>
  <c r="D314" i="3" s="1"/>
  <c r="C313" i="3"/>
  <c r="D313" i="3" s="1"/>
  <c r="C312" i="3"/>
  <c r="D312" i="3" s="1"/>
  <c r="C311" i="3"/>
  <c r="D311" i="3" s="1"/>
  <c r="C310" i="3"/>
  <c r="D310" i="3" s="1"/>
  <c r="C309" i="3"/>
  <c r="D309" i="3" s="1"/>
  <c r="C308" i="3"/>
  <c r="D308" i="3" s="1"/>
  <c r="C307" i="3"/>
  <c r="D307" i="3"/>
  <c r="C306" i="3"/>
  <c r="D306" i="3" s="1"/>
  <c r="C305" i="3"/>
  <c r="D305" i="3" s="1"/>
  <c r="C304" i="3"/>
  <c r="D304" i="3" s="1"/>
  <c r="C303" i="3"/>
  <c r="D303" i="3"/>
  <c r="C302" i="3"/>
  <c r="D302" i="3" s="1"/>
  <c r="C301" i="3"/>
  <c r="D301" i="3" s="1"/>
  <c r="C300" i="3"/>
  <c r="D300" i="3" s="1"/>
  <c r="C299" i="3"/>
  <c r="D299" i="3"/>
  <c r="C298" i="3"/>
  <c r="D298" i="3" s="1"/>
  <c r="C297" i="3"/>
  <c r="D297" i="3" s="1"/>
  <c r="C296" i="3"/>
  <c r="D296" i="3" s="1"/>
  <c r="C295" i="3"/>
  <c r="D295" i="3" s="1"/>
  <c r="C294" i="3"/>
  <c r="D294" i="3" s="1"/>
  <c r="C293" i="3"/>
  <c r="D293" i="3" s="1"/>
  <c r="C292" i="3"/>
  <c r="D292" i="3" s="1"/>
  <c r="C291" i="3"/>
  <c r="D291" i="3"/>
  <c r="C290" i="3"/>
  <c r="D290" i="3" s="1"/>
  <c r="C289" i="3"/>
  <c r="D289" i="3" s="1"/>
  <c r="C288" i="3"/>
  <c r="D288" i="3" s="1"/>
  <c r="C287" i="3"/>
  <c r="D287" i="3"/>
  <c r="C286" i="3"/>
  <c r="D286" i="3" s="1"/>
  <c r="C285" i="3"/>
  <c r="D285" i="3" s="1"/>
  <c r="C284" i="3"/>
  <c r="D284" i="3" s="1"/>
  <c r="C283" i="3"/>
  <c r="D283" i="3" s="1"/>
  <c r="C282" i="3"/>
  <c r="D282" i="3" s="1"/>
  <c r="C281" i="3"/>
  <c r="D281" i="3" s="1"/>
  <c r="C280" i="3"/>
  <c r="D280" i="3" s="1"/>
  <c r="C279" i="3"/>
  <c r="D279" i="3" s="1"/>
  <c r="C278" i="3"/>
  <c r="D278" i="3" s="1"/>
  <c r="C277" i="3"/>
  <c r="D277" i="3" s="1"/>
  <c r="C276" i="3"/>
  <c r="D276" i="3" s="1"/>
  <c r="C275" i="3"/>
  <c r="D275" i="3"/>
  <c r="C274" i="3"/>
  <c r="D274" i="3" s="1"/>
  <c r="C273" i="3"/>
  <c r="D273" i="3" s="1"/>
  <c r="C272" i="3"/>
  <c r="D272" i="3" s="1"/>
  <c r="C271" i="3"/>
  <c r="D271" i="3"/>
  <c r="C270" i="3"/>
  <c r="D270" i="3" s="1"/>
  <c r="C269" i="3"/>
  <c r="D269" i="3" s="1"/>
  <c r="C268" i="3"/>
  <c r="D268" i="3" s="1"/>
  <c r="C267" i="3"/>
  <c r="D267" i="3"/>
  <c r="C266" i="3"/>
  <c r="D266" i="3" s="1"/>
  <c r="C265" i="3"/>
  <c r="D265" i="3" s="1"/>
  <c r="C264" i="3"/>
  <c r="D264" i="3" s="1"/>
  <c r="C263" i="3"/>
  <c r="D263" i="3" s="1"/>
  <c r="C262" i="3"/>
  <c r="D262" i="3" s="1"/>
  <c r="C261" i="3"/>
  <c r="D261" i="3" s="1"/>
  <c r="C260" i="3"/>
  <c r="D260" i="3" s="1"/>
  <c r="C259" i="3"/>
  <c r="D259" i="3"/>
  <c r="C258" i="3"/>
  <c r="D258" i="3" s="1"/>
  <c r="C257" i="3"/>
  <c r="D257" i="3" s="1"/>
  <c r="C256" i="3"/>
  <c r="D256" i="3" s="1"/>
  <c r="C255" i="3"/>
  <c r="D255" i="3"/>
  <c r="C254" i="3"/>
  <c r="D254" i="3" s="1"/>
  <c r="C253" i="3"/>
  <c r="D253" i="3" s="1"/>
  <c r="C252" i="3"/>
  <c r="D252" i="3" s="1"/>
  <c r="C251" i="3"/>
  <c r="D251" i="3" s="1"/>
  <c r="C250" i="3"/>
  <c r="D250" i="3" s="1"/>
  <c r="C249" i="3"/>
  <c r="D249" i="3" s="1"/>
  <c r="C248" i="3"/>
  <c r="D248" i="3" s="1"/>
  <c r="C247" i="3"/>
  <c r="D247" i="3" s="1"/>
  <c r="C246" i="3"/>
  <c r="D246" i="3" s="1"/>
  <c r="C245" i="3"/>
  <c r="D245" i="3" s="1"/>
  <c r="C244" i="3"/>
  <c r="D244" i="3" s="1"/>
  <c r="C243" i="3"/>
  <c r="D243" i="3"/>
  <c r="C242" i="3"/>
  <c r="D242" i="3" s="1"/>
  <c r="C241" i="3"/>
  <c r="D241" i="3" s="1"/>
  <c r="C240" i="3"/>
  <c r="D240" i="3" s="1"/>
  <c r="C239" i="3"/>
  <c r="D239" i="3"/>
  <c r="C238" i="3"/>
  <c r="D238" i="3" s="1"/>
  <c r="C237" i="3"/>
  <c r="D237" i="3" s="1"/>
  <c r="C236" i="3"/>
  <c r="D236" i="3" s="1"/>
  <c r="C235" i="3"/>
  <c r="D235" i="3"/>
  <c r="C234" i="3"/>
  <c r="D234" i="3" s="1"/>
  <c r="C233" i="3"/>
  <c r="D233" i="3" s="1"/>
  <c r="C232" i="3"/>
  <c r="D232" i="3" s="1"/>
  <c r="C231" i="3"/>
  <c r="D231" i="3" s="1"/>
  <c r="C230" i="3"/>
  <c r="D230" i="3" s="1"/>
  <c r="C229" i="3"/>
  <c r="D229" i="3" s="1"/>
  <c r="C228" i="3"/>
  <c r="D228" i="3" s="1"/>
  <c r="C227" i="3"/>
  <c r="D227" i="3"/>
  <c r="C226" i="3"/>
  <c r="D226" i="3" s="1"/>
  <c r="C225" i="3"/>
  <c r="D225" i="3" s="1"/>
  <c r="C224" i="3"/>
  <c r="D224" i="3" s="1"/>
  <c r="C223" i="3"/>
  <c r="D223" i="3"/>
  <c r="C222" i="3"/>
  <c r="D222" i="3" s="1"/>
  <c r="C221" i="3"/>
  <c r="D221" i="3" s="1"/>
  <c r="C220" i="3"/>
  <c r="D220" i="3" s="1"/>
  <c r="C219" i="3"/>
  <c r="D219" i="3" s="1"/>
  <c r="C218" i="3"/>
  <c r="D218" i="3" s="1"/>
  <c r="C217" i="3"/>
  <c r="D217" i="3" s="1"/>
  <c r="C216" i="3"/>
  <c r="D216" i="3" s="1"/>
  <c r="C215" i="3"/>
  <c r="D215" i="3" s="1"/>
  <c r="C214" i="3"/>
  <c r="D214" i="3" s="1"/>
  <c r="C213" i="3"/>
  <c r="D213" i="3" s="1"/>
  <c r="C212" i="3"/>
  <c r="D212" i="3" s="1"/>
  <c r="C211" i="3"/>
  <c r="D211" i="3"/>
  <c r="C210" i="3"/>
  <c r="D210" i="3" s="1"/>
  <c r="C209" i="3"/>
  <c r="D209" i="3" s="1"/>
  <c r="C208" i="3"/>
  <c r="D208" i="3" s="1"/>
  <c r="C207" i="3"/>
  <c r="D207" i="3"/>
  <c r="C206" i="3"/>
  <c r="D206" i="3" s="1"/>
  <c r="C205" i="3"/>
  <c r="D205" i="3" s="1"/>
  <c r="C204" i="3"/>
  <c r="D204" i="3" s="1"/>
  <c r="C203" i="3"/>
  <c r="D203" i="3"/>
  <c r="C202" i="3"/>
  <c r="D202" i="3" s="1"/>
  <c r="C201" i="3"/>
  <c r="D201" i="3" s="1"/>
  <c r="C200" i="3"/>
  <c r="D200" i="3" s="1"/>
  <c r="C199" i="3"/>
  <c r="D199" i="3" s="1"/>
  <c r="C198" i="3"/>
  <c r="D198" i="3" s="1"/>
  <c r="C197" i="3"/>
  <c r="D197" i="3" s="1"/>
  <c r="C196" i="3"/>
  <c r="D196" i="3" s="1"/>
  <c r="C195" i="3"/>
  <c r="D195" i="3"/>
  <c r="C194" i="3"/>
  <c r="D194" i="3" s="1"/>
  <c r="C193" i="3"/>
  <c r="D193" i="3" s="1"/>
  <c r="C192" i="3"/>
  <c r="D192" i="3" s="1"/>
  <c r="C191" i="3"/>
  <c r="D191" i="3"/>
  <c r="C190" i="3"/>
  <c r="D190" i="3" s="1"/>
  <c r="C189" i="3"/>
  <c r="D189" i="3" s="1"/>
  <c r="C188" i="3"/>
  <c r="D188" i="3" s="1"/>
  <c r="C187" i="3"/>
  <c r="D187" i="3" s="1"/>
  <c r="C186" i="3"/>
  <c r="D186" i="3" s="1"/>
  <c r="C185" i="3"/>
  <c r="D185" i="3" s="1"/>
  <c r="C184" i="3"/>
  <c r="D184" i="3" s="1"/>
  <c r="C183" i="3"/>
  <c r="D183" i="3" s="1"/>
  <c r="C182" i="3"/>
  <c r="D182" i="3" s="1"/>
  <c r="C181" i="3"/>
  <c r="D181" i="3" s="1"/>
  <c r="C180" i="3"/>
  <c r="D180" i="3" s="1"/>
  <c r="C179" i="3"/>
  <c r="D179" i="3"/>
  <c r="C178" i="3"/>
  <c r="D178" i="3" s="1"/>
  <c r="C177" i="3"/>
  <c r="D177" i="3" s="1"/>
  <c r="C176" i="3"/>
  <c r="D176" i="3" s="1"/>
  <c r="C175" i="3"/>
  <c r="D175" i="3"/>
  <c r="C174" i="3"/>
  <c r="D174" i="3" s="1"/>
  <c r="C173" i="3"/>
  <c r="D173" i="3" s="1"/>
  <c r="C172" i="3"/>
  <c r="D172" i="3" s="1"/>
  <c r="C171" i="3"/>
  <c r="D171" i="3"/>
  <c r="C170" i="3"/>
  <c r="D170" i="3" s="1"/>
  <c r="C169" i="3"/>
  <c r="D169" i="3" s="1"/>
  <c r="C168" i="3"/>
  <c r="D168" i="3" s="1"/>
  <c r="C167" i="3"/>
  <c r="D167" i="3" s="1"/>
  <c r="C166" i="3"/>
  <c r="D166" i="3" s="1"/>
  <c r="C165" i="3"/>
  <c r="D165" i="3" s="1"/>
  <c r="C164" i="3"/>
  <c r="D164" i="3" s="1"/>
  <c r="C163" i="3"/>
  <c r="D163" i="3"/>
  <c r="C162" i="3"/>
  <c r="D162" i="3" s="1"/>
  <c r="C161" i="3"/>
  <c r="D161" i="3" s="1"/>
  <c r="C160" i="3"/>
  <c r="D160" i="3" s="1"/>
  <c r="C159" i="3"/>
  <c r="D159" i="3"/>
  <c r="C158" i="3"/>
  <c r="D158" i="3" s="1"/>
  <c r="C157" i="3"/>
  <c r="D157" i="3" s="1"/>
  <c r="C156" i="3"/>
  <c r="D156" i="3" s="1"/>
  <c r="C155" i="3"/>
  <c r="D155" i="3" s="1"/>
  <c r="C154" i="3"/>
  <c r="D154" i="3" s="1"/>
  <c r="C153" i="3"/>
  <c r="D153" i="3" s="1"/>
  <c r="C152" i="3"/>
  <c r="D152" i="3" s="1"/>
  <c r="C151" i="3"/>
  <c r="D151" i="3" s="1"/>
  <c r="C150" i="3"/>
  <c r="D150" i="3" s="1"/>
  <c r="C149" i="3"/>
  <c r="D149" i="3" s="1"/>
  <c r="C148" i="3"/>
  <c r="D148" i="3" s="1"/>
  <c r="C147" i="3"/>
  <c r="D147" i="3"/>
  <c r="C146" i="3"/>
  <c r="D146" i="3" s="1"/>
  <c r="C145" i="3"/>
  <c r="D145" i="3" s="1"/>
  <c r="C144" i="3"/>
  <c r="D144" i="3" s="1"/>
  <c r="C143" i="3"/>
  <c r="D143" i="3" s="1"/>
  <c r="C142" i="3"/>
  <c r="D142" i="3" s="1"/>
  <c r="C141" i="3"/>
  <c r="D141" i="3" s="1"/>
  <c r="C140" i="3"/>
  <c r="D140" i="3" s="1"/>
  <c r="C139" i="3"/>
  <c r="D139" i="3"/>
  <c r="C138" i="3"/>
  <c r="D138" i="3" s="1"/>
  <c r="C137" i="3"/>
  <c r="D137" i="3" s="1"/>
  <c r="C136" i="3"/>
  <c r="D136" i="3" s="1"/>
  <c r="C135" i="3"/>
  <c r="D135" i="3"/>
  <c r="C134" i="3"/>
  <c r="D134" i="3"/>
  <c r="C133" i="3"/>
  <c r="D133" i="3"/>
  <c r="C132" i="3"/>
  <c r="D132" i="3" s="1"/>
  <c r="C131" i="3"/>
  <c r="D131" i="3"/>
  <c r="C130" i="3"/>
  <c r="D130" i="3"/>
  <c r="C129" i="3"/>
  <c r="D129" i="3"/>
  <c r="C128" i="3"/>
  <c r="D128" i="3" s="1"/>
  <c r="C127" i="3"/>
  <c r="D127" i="3"/>
  <c r="C126" i="3"/>
  <c r="D126" i="3"/>
  <c r="C125" i="3"/>
  <c r="D125" i="3"/>
  <c r="C124" i="3"/>
  <c r="D124" i="3" s="1"/>
  <c r="C123" i="3"/>
  <c r="D123" i="3"/>
  <c r="C122" i="3"/>
  <c r="D122" i="3"/>
  <c r="C121" i="3"/>
  <c r="D121" i="3"/>
  <c r="C120" i="3"/>
  <c r="D120" i="3" s="1"/>
  <c r="C119" i="3"/>
  <c r="D119" i="3"/>
  <c r="C118" i="3"/>
  <c r="D118" i="3"/>
  <c r="C117" i="3"/>
  <c r="D117" i="3"/>
  <c r="C116" i="3"/>
  <c r="D116" i="3" s="1"/>
  <c r="C115" i="3"/>
  <c r="D115" i="3"/>
  <c r="C114" i="3"/>
  <c r="D114" i="3"/>
  <c r="C113" i="3"/>
  <c r="D113" i="3"/>
  <c r="C112" i="3"/>
  <c r="D112" i="3" s="1"/>
  <c r="C111" i="3"/>
  <c r="D111" i="3"/>
  <c r="C110" i="3"/>
  <c r="D110" i="3"/>
  <c r="C109" i="3"/>
  <c r="D109" i="3"/>
  <c r="C108" i="3"/>
  <c r="D108" i="3" s="1"/>
  <c r="C107" i="3"/>
  <c r="D107" i="3"/>
  <c r="C106" i="3"/>
  <c r="D106" i="3"/>
  <c r="C105" i="3"/>
  <c r="D105" i="3"/>
  <c r="C104" i="3"/>
  <c r="D104" i="3" s="1"/>
  <c r="C103" i="3"/>
  <c r="D103" i="3"/>
  <c r="C102" i="3"/>
  <c r="D102" i="3"/>
  <c r="C101" i="3"/>
  <c r="D101" i="3"/>
  <c r="C100" i="3"/>
  <c r="D100" i="3" s="1"/>
  <c r="C99" i="3"/>
  <c r="D99" i="3"/>
  <c r="C98" i="3"/>
  <c r="D98" i="3"/>
  <c r="C97" i="3"/>
  <c r="D97" i="3"/>
  <c r="C96" i="3"/>
  <c r="D96" i="3" s="1"/>
  <c r="C95" i="3"/>
  <c r="D95" i="3"/>
  <c r="C94" i="3"/>
  <c r="D94" i="3"/>
  <c r="C93" i="3"/>
  <c r="D93" i="3"/>
  <c r="C92" i="3"/>
  <c r="D92" i="3" s="1"/>
  <c r="C91" i="3"/>
  <c r="D91" i="3"/>
  <c r="C90" i="3"/>
  <c r="D90" i="3"/>
  <c r="C89" i="3"/>
  <c r="D89" i="3"/>
  <c r="C88" i="3"/>
  <c r="D88" i="3" s="1"/>
  <c r="C87" i="3"/>
  <c r="D87" i="3"/>
  <c r="C86" i="3"/>
  <c r="D86" i="3"/>
  <c r="C85" i="3"/>
  <c r="D85" i="3"/>
  <c r="C84" i="3"/>
  <c r="D84" i="3" s="1"/>
  <c r="C83" i="3"/>
  <c r="D83" i="3"/>
  <c r="C82" i="3"/>
  <c r="D82" i="3"/>
  <c r="C81" i="3"/>
  <c r="D81" i="3"/>
  <c r="C80" i="3"/>
  <c r="D80" i="3" s="1"/>
  <c r="C79" i="3"/>
  <c r="D79" i="3"/>
  <c r="C78" i="3"/>
  <c r="D78" i="3"/>
  <c r="C77" i="3"/>
  <c r="D77" i="3"/>
  <c r="C76" i="3"/>
  <c r="D76" i="3" s="1"/>
  <c r="C75" i="3"/>
  <c r="D75" i="3"/>
  <c r="C74" i="3"/>
  <c r="D74" i="3"/>
  <c r="C73" i="3"/>
  <c r="D73" i="3"/>
  <c r="C72" i="3"/>
  <c r="D72" i="3" s="1"/>
  <c r="C71" i="3"/>
  <c r="D71" i="3"/>
  <c r="C70" i="3"/>
  <c r="D70" i="3"/>
  <c r="C69" i="3"/>
  <c r="D69" i="3"/>
  <c r="C68" i="3"/>
  <c r="D68" i="3" s="1"/>
  <c r="C67" i="3"/>
  <c r="D67" i="3"/>
  <c r="C66" i="3"/>
  <c r="D66" i="3"/>
  <c r="C65" i="3"/>
  <c r="D65" i="3"/>
  <c r="C64" i="3"/>
  <c r="D64" i="3" s="1"/>
  <c r="C63" i="3"/>
  <c r="D63" i="3"/>
  <c r="C62" i="3"/>
  <c r="D62" i="3"/>
  <c r="C61" i="3"/>
  <c r="D61" i="3"/>
  <c r="C60" i="3"/>
  <c r="D60" i="3" s="1"/>
  <c r="C59" i="3"/>
  <c r="D59" i="3"/>
  <c r="C58" i="3"/>
  <c r="D58" i="3"/>
  <c r="C57" i="3"/>
  <c r="D57" i="3"/>
  <c r="C56" i="3"/>
  <c r="D56" i="3" s="1"/>
  <c r="C55" i="3"/>
  <c r="D55" i="3"/>
  <c r="C54" i="3"/>
  <c r="D54" i="3"/>
  <c r="C53" i="3"/>
  <c r="D53" i="3"/>
  <c r="C52" i="3"/>
  <c r="D52" i="3" s="1"/>
  <c r="C51" i="3"/>
  <c r="D51" i="3"/>
  <c r="C50" i="3"/>
  <c r="D50" i="3"/>
  <c r="C49" i="3"/>
  <c r="D49" i="3"/>
  <c r="C48" i="3"/>
  <c r="D48" i="3" s="1"/>
  <c r="C47" i="3"/>
  <c r="D47" i="3"/>
  <c r="C46" i="3"/>
  <c r="D46" i="3"/>
  <c r="C45" i="3"/>
  <c r="D45" i="3"/>
  <c r="C44" i="3"/>
  <c r="D44" i="3" s="1"/>
  <c r="C43" i="3"/>
  <c r="D43" i="3"/>
  <c r="C42" i="3"/>
  <c r="D42" i="3"/>
  <c r="C41" i="3"/>
  <c r="D41" i="3"/>
  <c r="C40" i="3"/>
  <c r="D40" i="3" s="1"/>
  <c r="C39" i="3"/>
  <c r="D39" i="3"/>
  <c r="C38" i="3"/>
  <c r="D38" i="3"/>
  <c r="C37" i="3"/>
  <c r="D37" i="3"/>
  <c r="C36" i="3"/>
  <c r="D36" i="3" s="1"/>
  <c r="C35" i="3"/>
  <c r="D35" i="3"/>
  <c r="C34" i="3"/>
  <c r="D34" i="3"/>
  <c r="C33" i="3"/>
  <c r="D33" i="3"/>
  <c r="C32" i="3"/>
  <c r="D32" i="3" s="1"/>
  <c r="C31" i="3"/>
  <c r="D31" i="3"/>
  <c r="C30" i="3"/>
  <c r="D30" i="3"/>
  <c r="C29" i="3"/>
  <c r="D29" i="3"/>
  <c r="C28" i="3"/>
  <c r="D28" i="3" s="1"/>
  <c r="C27" i="3"/>
  <c r="D27" i="3"/>
  <c r="C26" i="3"/>
  <c r="D26" i="3"/>
  <c r="C25" i="3"/>
  <c r="D25" i="3"/>
  <c r="C24" i="3"/>
  <c r="D24" i="3" s="1"/>
  <c r="C23" i="3"/>
  <c r="D23" i="3"/>
  <c r="C22" i="3"/>
  <c r="D22" i="3"/>
  <c r="C21" i="3"/>
  <c r="D21" i="3"/>
  <c r="C20" i="3"/>
  <c r="D20" i="3" s="1"/>
  <c r="C19" i="3"/>
  <c r="D19" i="3"/>
  <c r="C18" i="3"/>
  <c r="D18" i="3"/>
  <c r="C17" i="3"/>
  <c r="D17" i="3"/>
  <c r="C16" i="3"/>
  <c r="D16" i="3" s="1"/>
  <c r="C15" i="3"/>
  <c r="D15" i="3"/>
  <c r="C14" i="3"/>
  <c r="D14" i="3"/>
  <c r="C13" i="3"/>
  <c r="D13" i="3"/>
  <c r="C12" i="3"/>
  <c r="D12" i="3" s="1"/>
  <c r="C11" i="3"/>
  <c r="D11" i="3"/>
  <c r="C10" i="3"/>
  <c r="D10" i="3"/>
  <c r="C9" i="3"/>
  <c r="D9" i="3"/>
  <c r="C8" i="3"/>
  <c r="D8" i="3" s="1"/>
  <c r="C7" i="3"/>
  <c r="D7" i="3"/>
  <c r="C6" i="3"/>
  <c r="D6" i="3"/>
  <c r="C5" i="3"/>
  <c r="D5" i="3"/>
  <c r="C4" i="3"/>
  <c r="D4" i="3" s="1"/>
  <c r="C3" i="3"/>
  <c r="D3" i="3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17" i="2"/>
  <c r="O8" i="2"/>
  <c r="G31" i="2"/>
  <c r="G11" i="2"/>
  <c r="G8" i="2"/>
  <c r="G7" i="2"/>
  <c r="O7" i="2"/>
  <c r="G33" i="2"/>
  <c r="G29" i="2"/>
  <c r="G28" i="2"/>
  <c r="G20" i="2"/>
  <c r="G18" i="2"/>
  <c r="G17" i="2"/>
  <c r="O23" i="2"/>
  <c r="G36" i="2"/>
  <c r="O15" i="2"/>
  <c r="G9" i="2"/>
  <c r="L17" i="2"/>
  <c r="O9" i="2"/>
  <c r="G35" i="2"/>
  <c r="O13" i="2"/>
  <c r="M17" i="2"/>
  <c r="M12" i="2" s="1"/>
  <c r="O11" i="2" s="1"/>
  <c r="O16" i="2"/>
  <c r="F6" i="2"/>
  <c r="F5" i="2"/>
  <c r="G5" i="2" s="1"/>
  <c r="O6" i="2"/>
  <c r="G6" i="2"/>
  <c r="E5" i="2"/>
  <c r="G22" i="2" l="1"/>
  <c r="F37" i="2"/>
  <c r="E22" i="2"/>
  <c r="E37" i="2" s="1"/>
  <c r="L39" i="2" s="1"/>
  <c r="M22" i="2"/>
  <c r="M37" i="2" l="1"/>
  <c r="O37" i="2" s="1"/>
  <c r="O21" i="2"/>
  <c r="G37" i="2"/>
  <c r="M39" i="2"/>
</calcChain>
</file>

<file path=xl/sharedStrings.xml><?xml version="1.0" encoding="utf-8"?>
<sst xmlns="http://schemas.openxmlformats.org/spreadsheetml/2006/main" count="578" uniqueCount="523">
  <si>
    <t>PATRIMONIO NETTO</t>
  </si>
  <si>
    <t>IMM. IMM. IN CORSO ED ACCONTI</t>
  </si>
  <si>
    <t>CAPITALE DI DOTAZIONE</t>
  </si>
  <si>
    <t>RISULTATO D'ESERCIZIO</t>
  </si>
  <si>
    <t>TRATTAMENTO DI FINE RAPPORTO</t>
  </si>
  <si>
    <t>DEBITI</t>
  </si>
  <si>
    <t>DEBITI VERSO FORNITORI</t>
  </si>
  <si>
    <t>DEBITI DIVERSI</t>
  </si>
  <si>
    <t>PARTECIPAZIONI</t>
  </si>
  <si>
    <t>MATERIE PRIME SUSSIDIARIE DI CONSUMO</t>
  </si>
  <si>
    <t>RATEI E RISCONTI PASSIVI</t>
  </si>
  <si>
    <t>CREDITI DIVERSI</t>
  </si>
  <si>
    <t>RATEI E RISCONTI ATTIVI</t>
  </si>
  <si>
    <t>A)</t>
  </si>
  <si>
    <t>B)</t>
  </si>
  <si>
    <t>IMMOBILIZZAZIONI</t>
  </si>
  <si>
    <t>I)</t>
  </si>
  <si>
    <t>010</t>
  </si>
  <si>
    <t>020</t>
  </si>
  <si>
    <t>040</t>
  </si>
  <si>
    <t>060</t>
  </si>
  <si>
    <t>COSTI D IMPIANTO ED AMPLIAMENTO</t>
  </si>
  <si>
    <t>ATTIVO</t>
  </si>
  <si>
    <t>IMMOBILIZZAZIONI IMMATERIALI</t>
  </si>
  <si>
    <t>II)</t>
  </si>
  <si>
    <t>IMMOBILIZZAZIONI MATERIALI</t>
  </si>
  <si>
    <t>030</t>
  </si>
  <si>
    <t>050</t>
  </si>
  <si>
    <t>TERRENI E FABBRICATI</t>
  </si>
  <si>
    <t>IMPIANTI E MACCHINARI</t>
  </si>
  <si>
    <t>ATTREZZATURE DIVERSE</t>
  </si>
  <si>
    <t xml:space="preserve">MOBILI E MACCHINE </t>
  </si>
  <si>
    <t>ALTRI BENI MATERIALI</t>
  </si>
  <si>
    <t>IMM. MATERIALI IN CORSO E ACCONTI</t>
  </si>
  <si>
    <t>III)</t>
  </si>
  <si>
    <t>IMMOBILIZZAZIONI FINANZIARIE</t>
  </si>
  <si>
    <t>ATTIVO CIRCOLANTE</t>
  </si>
  <si>
    <t>RIMANENZE</t>
  </si>
  <si>
    <t>CREDITI</t>
  </si>
  <si>
    <t>CREDITI VERSO CLIENTI NETTI</t>
  </si>
  <si>
    <t>CREDITI VERSO ENTI PREVIDENZIALI E ASSISTENZIALI</t>
  </si>
  <si>
    <t>CREDITI TRIBUTARI</t>
  </si>
  <si>
    <t>ATTIVITA' FINANZIARIE NON IMMOBILIZZATE</t>
  </si>
  <si>
    <t>IV)</t>
  </si>
  <si>
    <t>DISPONIBILITA' LIQUIDE</t>
  </si>
  <si>
    <t>C)</t>
  </si>
  <si>
    <t>TOTALE ATTIVO</t>
  </si>
  <si>
    <t>CAPITALE DI TERZI</t>
  </si>
  <si>
    <t>FONDI PER RISCHI ED ONERI</t>
  </si>
  <si>
    <t>DEBITI VERSO BANCHE E ALTRI FINANZIATORI</t>
  </si>
  <si>
    <t>ACCONTI E CAUZIONI</t>
  </si>
  <si>
    <t>TOTALE A PAREGGIO</t>
  </si>
  <si>
    <t>PASSIVO</t>
  </si>
  <si>
    <t>Stato patrimoniale</t>
  </si>
  <si>
    <t>AZIENDA PUBBLICA DI SERVIZI ALLA PERSONA MARGHERITA GRAZIOLI</t>
  </si>
  <si>
    <t>CAPITALE DI DOTAZIONE INIZIALE (art. 28.7 D.P.Reg 4L/06)</t>
  </si>
  <si>
    <t>FONDO INTEGRAZIONE RETTE (art. 7bis D.P.Reg. 4/L-06)</t>
  </si>
  <si>
    <t>UTILI ESERCIZI PRECEDENTI</t>
  </si>
  <si>
    <t>ALTRE IMMOBILIZZAZIONI IMMATERIALI</t>
  </si>
  <si>
    <t>011</t>
  </si>
  <si>
    <t>CREDITI IMMOBILIZZATI</t>
  </si>
  <si>
    <t>Stampa bilancio Scalare Dal 01/01/2015 Al 31/12/2015</t>
  </si>
  <si>
    <t>Descrizione</t>
  </si>
  <si>
    <t>Anno in corso</t>
  </si>
  <si>
    <t xml:space="preserve">     IMMOBILIZZAZIONI</t>
  </si>
  <si>
    <t xml:space="preserve">          IMMOBILIZZAZIONI IMMATERIALI</t>
  </si>
  <si>
    <t xml:space="preserve">               COSTI DI CONCESSIONI E LICENZE</t>
  </si>
  <si>
    <t xml:space="preserve">                    COSTO DI LICENZE E PROGRAMMI</t>
  </si>
  <si>
    <t xml:space="preserve">                         Costi software in concessione e licenza</t>
  </si>
  <si>
    <t xml:space="preserve">               ALTRE IMMOBILIZZAZIONI IMMATERIALI</t>
  </si>
  <si>
    <t xml:space="preserve">                    MANUTENZIONI STR. SU BENI DI TERZI</t>
  </si>
  <si>
    <t xml:space="preserve">                         Manut. straord. su beni di terzi</t>
  </si>
  <si>
    <t xml:space="preserve">          IMMOBILIZZAZIONI MATERIALI</t>
  </si>
  <si>
    <t xml:space="preserve">               TERRENI E FABBRICATI</t>
  </si>
  <si>
    <t xml:space="preserve">                    FABBRICATI</t>
  </si>
  <si>
    <t xml:space="preserve">                         Fabbricati istituzionali (lordo)</t>
  </si>
  <si>
    <t xml:space="preserve">                         Fondo ammort. fabbricati istituzionali</t>
  </si>
  <si>
    <t xml:space="preserve">               IMPIANTI E MACCHINARI</t>
  </si>
  <si>
    <t xml:space="preserve">                    IMPIANTI</t>
  </si>
  <si>
    <t xml:space="preserve">                         Impianti generici (lordo)</t>
  </si>
  <si>
    <t xml:space="preserve">                         Fondo amm. impianti generici</t>
  </si>
  <si>
    <t xml:space="preserve">               ATTREZZATURE DIVERSE</t>
  </si>
  <si>
    <t xml:space="preserve">                    ATTREZZATURA GENERICA</t>
  </si>
  <si>
    <t xml:space="preserve">                         Attrezzatura generica (lordo)</t>
  </si>
  <si>
    <t xml:space="preserve">                         Fondo  amm. attrezzatura generica</t>
  </si>
  <si>
    <t xml:space="preserve">                    ATTREZZATURE SANITARIE</t>
  </si>
  <si>
    <t xml:space="preserve">                         Attrezzatura sanitaria (lordo)</t>
  </si>
  <si>
    <t xml:space="preserve">                         Fondo amm. attrezzatura sanitaria</t>
  </si>
  <si>
    <t xml:space="preserve">                    ATTREZZATURA TECNICA</t>
  </si>
  <si>
    <t xml:space="preserve">                         Attrezzatura tecnica (lordo)</t>
  </si>
  <si>
    <t xml:space="preserve">                         Fondo amm. attrezzatura tecnica</t>
  </si>
  <si>
    <t xml:space="preserve">                    ATTREZZATURE BIANCHERIA</t>
  </si>
  <si>
    <t xml:space="preserve">                         Attrezzatura biancheria (lordo)</t>
  </si>
  <si>
    <t xml:space="preserve">                         Fondo amm. attrezzatura biancheria</t>
  </si>
  <si>
    <t xml:space="preserve">               MOBILI E MACCHINE D'UFFICIO</t>
  </si>
  <si>
    <t xml:space="preserve">                    MOBILI ED ARREDI</t>
  </si>
  <si>
    <t xml:space="preserve">                         Mobili ed arredi (lordo)</t>
  </si>
  <si>
    <t xml:space="preserve">                         Fondo amm. mobili ed arredi</t>
  </si>
  <si>
    <t xml:space="preserve">                    MACCHINE D'UFFICIO</t>
  </si>
  <si>
    <t xml:space="preserve">                         Macchine d'ufficio ordinarie (lordo)</t>
  </si>
  <si>
    <t xml:space="preserve">                         Fondo amm. macchine d'ufficio ordinarie</t>
  </si>
  <si>
    <t xml:space="preserve">                         Macchine d'ufficio elettroniche digitali</t>
  </si>
  <si>
    <t xml:space="preserve">                         Fondo amm. macch. d'ufficio elettr.digit</t>
  </si>
  <si>
    <t xml:space="preserve">               ALTRI BENI MATERIALI</t>
  </si>
  <si>
    <t xml:space="preserve">                    AUTOMEZZI</t>
  </si>
  <si>
    <t xml:space="preserve">                         Automezzi e veicoli da trasporto (lordo)</t>
  </si>
  <si>
    <t xml:space="preserve">                         Fondo amm.automezzi e veicoli da trasp.</t>
  </si>
  <si>
    <t xml:space="preserve">                    AUTOVETTURE</t>
  </si>
  <si>
    <t xml:space="preserve">                         Autovetture (lordo)</t>
  </si>
  <si>
    <t xml:space="preserve">                         Fondo amm.autovetture</t>
  </si>
  <si>
    <t xml:space="preserve">               IMMOB. MATERIALI IN CORSO E ACCONTI</t>
  </si>
  <si>
    <t xml:space="preserve">                    IMMOB. MATERIALI IN CORSO E ACCONTI</t>
  </si>
  <si>
    <t xml:space="preserve">          IMMOBILIZZAZIONI FINANZIARIE</t>
  </si>
  <si>
    <t xml:space="preserve">               PARTECIPAZIONI</t>
  </si>
  <si>
    <t xml:space="preserve">                    ALTRE IMPRESE</t>
  </si>
  <si>
    <t xml:space="preserve">                         Partecipazione UPIPA</t>
  </si>
  <si>
    <t xml:space="preserve">                    CREDITI IMMOBILIZZATI</t>
  </si>
  <si>
    <t xml:space="preserve">                         Cauzioni versate a terzi</t>
  </si>
  <si>
    <t xml:space="preserve">                         Crediti v/INPDAP per anticipi TFR</t>
  </si>
  <si>
    <t xml:space="preserve">     ATTIVO CIRCOLANTE</t>
  </si>
  <si>
    <t xml:space="preserve">          RIMANENZE</t>
  </si>
  <si>
    <t xml:space="preserve">               MATERIE PRIME SUSSIDIARIE DI CONSUMO</t>
  </si>
  <si>
    <t xml:space="preserve">                    MATERIE PRIME</t>
  </si>
  <si>
    <t xml:space="preserve">                         Scorte cancelleria</t>
  </si>
  <si>
    <t xml:space="preserve">                         Scorte detersivi e articoli pulizie</t>
  </si>
  <si>
    <t xml:space="preserve">                         Scorte farmaci e materiale sanitario</t>
  </si>
  <si>
    <t xml:space="preserve">                         Scorte presidi per incontinenti</t>
  </si>
  <si>
    <t xml:space="preserve">                         Scorte prodotti igiene personale</t>
  </si>
  <si>
    <t xml:space="preserve">          CREDITI</t>
  </si>
  <si>
    <t xml:space="preserve">               CREDITI VERSO CLIENTI NETTI</t>
  </si>
  <si>
    <t xml:space="preserve">                    CREDITI VERSO UTENTI RSA</t>
  </si>
  <si>
    <t xml:space="preserve">                         Clienti Totalizzati</t>
  </si>
  <si>
    <t xml:space="preserve">                    CREDITI VERSO UTENTI ALLOGGI PROTETTI</t>
  </si>
  <si>
    <t xml:space="preserve">                    CREDITI VERSO UTENTI ESTERNI</t>
  </si>
  <si>
    <t xml:space="preserve">                    CREDITI VERSO ENTI</t>
  </si>
  <si>
    <t xml:space="preserve">                         CREDITI VERSO ENTI</t>
  </si>
  <si>
    <t xml:space="preserve">                    CREDITI VERSO ALTRI</t>
  </si>
  <si>
    <t xml:space="preserve">                    ALTRI CREDITI GESTIONALI</t>
  </si>
  <si>
    <t xml:space="preserve">                         Clienti c/fatture da emettere</t>
  </si>
  <si>
    <t xml:space="preserve">               CREDITI DIVERSI</t>
  </si>
  <si>
    <t xml:space="preserve">                    CREDITI DIVERSI</t>
  </si>
  <si>
    <t xml:space="preserve">                         Crediti v/PAT per contributi</t>
  </si>
  <si>
    <t xml:space="preserve">                         Note di accredito da ricevere</t>
  </si>
  <si>
    <t xml:space="preserve">                         Costi futuri</t>
  </si>
  <si>
    <t xml:space="preserve">                         Crediti diversi</t>
  </si>
  <si>
    <t xml:space="preserve">               CREDITI V/ENTI PREVIDENZIALI E ASSIST.LI</t>
  </si>
  <si>
    <t xml:space="preserve">                    CREDITI V/ENTI PREVIDENZIALI E ASSIST.LI</t>
  </si>
  <si>
    <t xml:space="preserve">                         Credito v/INAIL</t>
  </si>
  <si>
    <t xml:space="preserve">                         Credito v/INPDAP</t>
  </si>
  <si>
    <t xml:space="preserve">               CREDITI TRIBUTARI</t>
  </si>
  <si>
    <t xml:space="preserve">                    CREDITI VERSO ERARIO</t>
  </si>
  <si>
    <t xml:space="preserve">          DISPONIBILITA' LIQUIDE</t>
  </si>
  <si>
    <t xml:space="preserve">               DISPONIBILITA' LIQUIDE</t>
  </si>
  <si>
    <t xml:space="preserve">                    DEPOSITI BANCARI E POSTALI</t>
  </si>
  <si>
    <t xml:space="preserve">                         Conto del Tesoriere</t>
  </si>
  <si>
    <t xml:space="preserve">                    DENARO E VALORI IN CASSA</t>
  </si>
  <si>
    <t xml:space="preserve">                         Valori bollati RSA</t>
  </si>
  <si>
    <t xml:space="preserve">     RATEI E RISCONTI ATTIVI</t>
  </si>
  <si>
    <t xml:space="preserve">          RATEI E RISCONTI ATTIVI</t>
  </si>
  <si>
    <t xml:space="preserve">               RATEI E RISCONTI ATTIVI</t>
  </si>
  <si>
    <t xml:space="preserve">                    RATEI ATTIVI</t>
  </si>
  <si>
    <t xml:space="preserve">                    RISCONTI ATTIVI</t>
  </si>
  <si>
    <t xml:space="preserve">                         Risconti attivi diversi</t>
  </si>
  <si>
    <t xml:space="preserve">     CAPITALE DI DOTAZIONE</t>
  </si>
  <si>
    <t xml:space="preserve">          PATRIMONIO NETTO</t>
  </si>
  <si>
    <t xml:space="preserve">               PATRIMONIO E RISERVE</t>
  </si>
  <si>
    <t xml:space="preserve">                    CAPITALE DI DOTAZIONE</t>
  </si>
  <si>
    <t xml:space="preserve">                         CAPITALE DI DOTAZIONE</t>
  </si>
  <si>
    <t xml:space="preserve">                    RISULTATI PORTATI A NUOVO</t>
  </si>
  <si>
    <t xml:space="preserve">                         Utili esercizi precedenti</t>
  </si>
  <si>
    <t xml:space="preserve">     CAPITALE DI TERZI</t>
  </si>
  <si>
    <t xml:space="preserve">          FONDI PER RISCHI ED ONERI</t>
  </si>
  <si>
    <t xml:space="preserve">               FONDI PER RISCHI ED ONERI</t>
  </si>
  <si>
    <t xml:space="preserve">                    FONDI PER ONERI DIFFERITI</t>
  </si>
  <si>
    <t xml:space="preserve">                         Fondo oneri futuri</t>
  </si>
  <si>
    <t xml:space="preserve">                    ALTRI FONDI RISCHI ED ONERI</t>
  </si>
  <si>
    <t xml:space="preserve">                         Fondo rischi per controversie legali</t>
  </si>
  <si>
    <t xml:space="preserve">          TRATTAMENTO DI FINE RAPPORTO</t>
  </si>
  <si>
    <t xml:space="preserve">               TRATTAMENTO DI FINE RAPPORTO</t>
  </si>
  <si>
    <t xml:space="preserve">                    TFR LAVORO SUBORDINATO NETTO AZIENDA</t>
  </si>
  <si>
    <t xml:space="preserve">                         Fondo TFR lavoro subordinato LORDO (+)</t>
  </si>
  <si>
    <t xml:space="preserve">                         Fondo TFR lavoro subordinato ANTICIPI(-)</t>
  </si>
  <si>
    <t xml:space="preserve">          DEBITI</t>
  </si>
  <si>
    <t xml:space="preserve">               ACCONTI E CAUZIONI</t>
  </si>
  <si>
    <t xml:space="preserve">                    ACCONTI</t>
  </si>
  <si>
    <t xml:space="preserve">                         Clienti ospiti c/anticipi</t>
  </si>
  <si>
    <t xml:space="preserve">                    CAUZIONI RICEVUTE</t>
  </si>
  <si>
    <t xml:space="preserve">                         Debiti x cauzioni ricevute da inquilini</t>
  </si>
  <si>
    <t xml:space="preserve">                         Depositi cauzionali da fornitori</t>
  </si>
  <si>
    <t xml:space="preserve">               DEBITI VERSO FORNITORI</t>
  </si>
  <si>
    <t xml:space="preserve">                    DEBITI VERSO FORNITORI</t>
  </si>
  <si>
    <t xml:space="preserve">                         Fornitori Totalizzati</t>
  </si>
  <si>
    <t xml:space="preserve">                    DEBITI V/FORNITORI X FATT. DA RICEVERE</t>
  </si>
  <si>
    <t xml:space="preserve">                         Fornitori c/fatture da ricevere</t>
  </si>
  <si>
    <t xml:space="preserve">               DEBITI DIVERSI</t>
  </si>
  <si>
    <t xml:space="preserve">                    ERARIO C/IVA</t>
  </si>
  <si>
    <t xml:space="preserve">                         Erario c/IVA</t>
  </si>
  <si>
    <t xml:space="preserve">                         IVA a debito SPLIT PAYMENT</t>
  </si>
  <si>
    <t xml:space="preserve">                         IVA in sospensione</t>
  </si>
  <si>
    <t xml:space="preserve">                    ALTRI DEBITI TRIBUTARI</t>
  </si>
  <si>
    <t xml:space="preserve">                         Erario c/ritenute dipendenti</t>
  </si>
  <si>
    <t xml:space="preserve">                         Erario c/ritenute collaborazioni</t>
  </si>
  <si>
    <t xml:space="preserve">                         Erario c/ritenute autonomi</t>
  </si>
  <si>
    <t xml:space="preserve">                         Erario c/imposta riv.TFR (17%)</t>
  </si>
  <si>
    <t xml:space="preserve">                         Erario c/addizionale regionale</t>
  </si>
  <si>
    <t xml:space="preserve">                         Debiti per imposte</t>
  </si>
  <si>
    <t xml:space="preserve">                    DEBITI VERSO ENTI PREVIDENZIALI E ASSIST</t>
  </si>
  <si>
    <t xml:space="preserve">                         Debiti v/INPS</t>
  </si>
  <si>
    <t xml:space="preserve">                         Debiti v/INPDAP (CPDEL)</t>
  </si>
  <si>
    <t xml:space="preserve">                         Debiti v/INPDAP (Fondo Credito)</t>
  </si>
  <si>
    <t xml:space="preserve">                         Debiti v/INPDAP (INADEL)</t>
  </si>
  <si>
    <t xml:space="preserve">                         Debiti v/INPDAP (Contr. solidarietà)</t>
  </si>
  <si>
    <t xml:space="preserve">                         Debiti v/Laborfonds</t>
  </si>
  <si>
    <t xml:space="preserve">                         Debiti v/ENPAPI</t>
  </si>
  <si>
    <t xml:space="preserve">                    DEBITI VERSO DIPENDENTI E COLLABORATORI</t>
  </si>
  <si>
    <t xml:space="preserve">                         Personale c/retribuzioni</t>
  </si>
  <si>
    <t xml:space="preserve">                         Collaboratori c/compensi</t>
  </si>
  <si>
    <t xml:space="preserve">                         Amministratori e revisori c/compensi</t>
  </si>
  <si>
    <t xml:space="preserve">                    ALTRI DEBITI</t>
  </si>
  <si>
    <t xml:space="preserve">                         Debiti v/sindacato CGIL</t>
  </si>
  <si>
    <t xml:space="preserve">                         Debiti v/sindacato CISL</t>
  </si>
  <si>
    <t xml:space="preserve">                         Debiti v/sindacato UIL</t>
  </si>
  <si>
    <t xml:space="preserve">                         Debiti v/sindacato Fenalt</t>
  </si>
  <si>
    <t xml:space="preserve">                         Debiti v/sindacato Nursing up</t>
  </si>
  <si>
    <t xml:space="preserve">                         Note di accredito da emettere</t>
  </si>
  <si>
    <t xml:space="preserve">                         Ricavi futuri</t>
  </si>
  <si>
    <t xml:space="preserve">                         Costi passati</t>
  </si>
  <si>
    <t xml:space="preserve">                         Debiti v/Comune di Trento</t>
  </si>
  <si>
    <t xml:space="preserve">                         Debiti v/A.P.S.S. Trento</t>
  </si>
  <si>
    <t xml:space="preserve">                         Debiti v/ospiti c/depositi</t>
  </si>
  <si>
    <t xml:space="preserve">                         Altri debiti</t>
  </si>
  <si>
    <t xml:space="preserve">                         Debiti v/utenti oltre 12 mesi</t>
  </si>
  <si>
    <t xml:space="preserve">     RATEI E RISCONTI PASSIVI</t>
  </si>
  <si>
    <t xml:space="preserve">          RATEI E RISCONTI PASSIVI</t>
  </si>
  <si>
    <t xml:space="preserve">               RATEI E RISCONTI PASSIVI</t>
  </si>
  <si>
    <t xml:space="preserve">                    RATEI PASSIVI</t>
  </si>
  <si>
    <t xml:space="preserve">                    RISCONTI PASSIVI</t>
  </si>
  <si>
    <t xml:space="preserve">                         Risconti passivi diversi</t>
  </si>
  <si>
    <t>CONTO ECONOMICO</t>
  </si>
  <si>
    <t xml:space="preserve">     A) Valore della produzione</t>
  </si>
  <si>
    <t xml:space="preserve">          RICAVI DELLE VENDITE E DELLE PRESTAZIONI</t>
  </si>
  <si>
    <t xml:space="preserve">               RSA - CASA DI SOGGIORNO</t>
  </si>
  <si>
    <t xml:space="preserve">                    RETTA SANITARIA</t>
  </si>
  <si>
    <t xml:space="preserve">                         Tariffa sanitaria PAT</t>
  </si>
  <si>
    <t xml:space="preserve">                         Ricavi fornitura farmaci, ecc.(dir.san.)</t>
  </si>
  <si>
    <t xml:space="preserve">                    RETTA ALBERGHIERA</t>
  </si>
  <si>
    <t xml:space="preserve">                         Retta residenziale RSA</t>
  </si>
  <si>
    <t xml:space="preserve">                         Retta posti a pagamento</t>
  </si>
  <si>
    <t xml:space="preserve">               SERVIZI SEMIRESIDENZIALI</t>
  </si>
  <si>
    <t xml:space="preserve">                    CENTRO SERVIZI</t>
  </si>
  <si>
    <t xml:space="preserve">                         Ricavi del Centro Servizi (commerciali)</t>
  </si>
  <si>
    <t xml:space="preserve">                         Ricavi finanziamento CS Comune di Trento</t>
  </si>
  <si>
    <t xml:space="preserve">                    CENTRO DIURNO</t>
  </si>
  <si>
    <t xml:space="preserve">                         Ricavi di centro diurno</t>
  </si>
  <si>
    <t xml:space="preserve">               SERVIZI A DOMICILIO</t>
  </si>
  <si>
    <t xml:space="preserve">                    FORNITURA E SOMMINISTRAZIONE ALIMENTI</t>
  </si>
  <si>
    <t xml:space="preserve">                         Ricavi per pasti a domicilio</t>
  </si>
  <si>
    <t xml:space="preserve">               ALLOGGI PROTETTI</t>
  </si>
  <si>
    <t xml:space="preserve">                    RICAVI DEGLI ALLOGGI PROTETTI</t>
  </si>
  <si>
    <t xml:space="preserve">                         Canone di concessione in uso alloggi p.</t>
  </si>
  <si>
    <t xml:space="preserve">                         Ricavi prestazioni accessorie alloggi p.</t>
  </si>
  <si>
    <t xml:space="preserve">               ALTRI SERVIZI</t>
  </si>
  <si>
    <t xml:space="preserve">                    ALTRI SERVIZI</t>
  </si>
  <si>
    <t xml:space="preserve">                         Ricavi punto prelievi</t>
  </si>
  <si>
    <t xml:space="preserve">                         Ricavi fisioterapia esterni in convenz.</t>
  </si>
  <si>
    <t xml:space="preserve">                         Ricavi fisioterapia esterni a pagamento</t>
  </si>
  <si>
    <t xml:space="preserve">                         Ricavi prestazioni accessorie</t>
  </si>
  <si>
    <t xml:space="preserve">                         Altri ricavi gestione caratteristica</t>
  </si>
  <si>
    <t xml:space="preserve">          ALTRI RICAVI E PROVENTI</t>
  </si>
  <si>
    <t xml:space="preserve">               CONTRIBUTI ORDINARI RICEVUTI</t>
  </si>
  <si>
    <t xml:space="preserve">                    CONTRIBUTI IN CONTO ESERCIZIO</t>
  </si>
  <si>
    <t xml:space="preserve">                         Contributi in conto esercizio</t>
  </si>
  <si>
    <t xml:space="preserve">               ALTRI RICAVI E PROVENTI</t>
  </si>
  <si>
    <t xml:space="preserve">                    RIMBORSI SPESE DIPENDENTI</t>
  </si>
  <si>
    <t xml:space="preserve">                         Rimborso personale in comando</t>
  </si>
  <si>
    <t xml:space="preserve">                    RIMBORSI SPESE</t>
  </si>
  <si>
    <t xml:space="preserve">                         Refusione pasti</t>
  </si>
  <si>
    <t xml:space="preserve">                         Rimborso spese postali e marche da bollo</t>
  </si>
  <si>
    <t xml:space="preserve">                         Rimborso spese varie</t>
  </si>
  <si>
    <t xml:space="preserve">                    RICAVI DIVERSI</t>
  </si>
  <si>
    <t xml:space="preserve">                         Quote adesione concorsi</t>
  </si>
  <si>
    <t xml:space="preserve">                         Arrotondamenti attivi</t>
  </si>
  <si>
    <t xml:space="preserve">                         Ricavi diversi</t>
  </si>
  <si>
    <t xml:space="preserve">                         Sopravvenienze attive ordinarie</t>
  </si>
  <si>
    <t xml:space="preserve">               RENDITE PATRIMONIALI</t>
  </si>
  <si>
    <t xml:space="preserve">                    RENDITE PATRIMONIALI</t>
  </si>
  <si>
    <t xml:space="preserve">                         Affitti attivi locali centro anziani</t>
  </si>
  <si>
    <t xml:space="preserve">     B) Costi della produzione</t>
  </si>
  <si>
    <t xml:space="preserve">          CONSUMO DI BENI E MATERIALI</t>
  </si>
  <si>
    <t xml:space="preserve">               ACQUISTI</t>
  </si>
  <si>
    <t xml:space="preserve">                    ACQ.BENI E MATERIALI PER L'ASSISTENZA</t>
  </si>
  <si>
    <t xml:space="preserve">                         Acq. farmaci e materiale sanitario</t>
  </si>
  <si>
    <t xml:space="preserve">                         Acq. presidi per l'incontinenza</t>
  </si>
  <si>
    <t xml:space="preserve">                         Acq. regolazioni contabili APSS</t>
  </si>
  <si>
    <t xml:space="preserve">                         Acq. prodotti igiene personale</t>
  </si>
  <si>
    <t xml:space="preserve">                         Acq. altri materiali di assistenza</t>
  </si>
  <si>
    <t xml:space="preserve">                    ACQ.BENI E MATERIALI X ATTIV.ALBERGHIERA</t>
  </si>
  <si>
    <t xml:space="preserve">                         Acq. generi alimentari</t>
  </si>
  <si>
    <t xml:space="preserve">                         Acq. detersivi e materiali pulizie</t>
  </si>
  <si>
    <t xml:space="preserve">                         Acq. stoviglie e tovagliato e art.cucina</t>
  </si>
  <si>
    <t xml:space="preserve">                         Acq. biancheria e effetti letterecci</t>
  </si>
  <si>
    <t xml:space="preserve">                         Acq. materiali per l'animazione</t>
  </si>
  <si>
    <t xml:space="preserve">                         Acq. riviste e quotidiani per gli utenti</t>
  </si>
  <si>
    <t xml:space="preserve">                         Acq. materiali per il guardaroba/lavand.</t>
  </si>
  <si>
    <t xml:space="preserve">                    ACQUISTI DIVERSI</t>
  </si>
  <si>
    <t xml:space="preserve">                         Acq. materiali manutenzione varia</t>
  </si>
  <si>
    <t xml:space="preserve">                         Acq. cancelleria</t>
  </si>
  <si>
    <t xml:space="preserve">                         Acq. piante ornamentali</t>
  </si>
  <si>
    <t xml:space="preserve">                         Acquisti diversi</t>
  </si>
  <si>
    <t xml:space="preserve">                         Acq. materiale antinfortunistico</t>
  </si>
  <si>
    <t xml:space="preserve">               VARIAZIONE DELLE RIMANENZE (acquisti)</t>
  </si>
  <si>
    <t xml:space="preserve">                    VARIAZIONI DELLE RIMANENZE CANCELLERIA</t>
  </si>
  <si>
    <t xml:space="preserve">                         Rimanenze iniziali cancelleria</t>
  </si>
  <si>
    <t xml:space="preserve">                         Rimanenze finali cancelleria</t>
  </si>
  <si>
    <t xml:space="preserve">                    VARIAZIONI RIMAN.DETERSIVI E ART.PULIZIE</t>
  </si>
  <si>
    <t xml:space="preserve">                         Rimanenze iniziali detersivi pulizie</t>
  </si>
  <si>
    <t xml:space="preserve">                         Rimanenze finali detersivi pulizie</t>
  </si>
  <si>
    <t xml:space="preserve">                    VARIAZIONE RIMANENZE MATERIALE SANITARIO</t>
  </si>
  <si>
    <t xml:space="preserve">                         Rimanenze iniziali materiale sanitario</t>
  </si>
  <si>
    <t xml:space="preserve">                         Rimanenze finali materiale sanitario</t>
  </si>
  <si>
    <t xml:space="preserve">                    VARIAZIONI RIM. PRESIDI X INCONTINENTI</t>
  </si>
  <si>
    <t xml:space="preserve">                         Rimanenze iniziali presidiXincontinenti</t>
  </si>
  <si>
    <t xml:space="preserve">                         Rimanenze finali presidiXincontinenti</t>
  </si>
  <si>
    <t xml:space="preserve">                    VARIAZIONI RIMANENZE PROD.IGIENE PERSON.</t>
  </si>
  <si>
    <t xml:space="preserve">                         Rimanenze iniziali prod.igiene personale</t>
  </si>
  <si>
    <t xml:space="preserve">                         Rimanenze finali prod. igiene personale</t>
  </si>
  <si>
    <t xml:space="preserve">          SERVIZI</t>
  </si>
  <si>
    <t xml:space="preserve">               PRESTAZIONI SERVIZI ASSIST. ALLA PERSONA</t>
  </si>
  <si>
    <t xml:space="preserve">                    PRESTAZIONI SERVIZI ASSIST. ALLA PERSONA</t>
  </si>
  <si>
    <t xml:space="preserve">                         Servizio medico</t>
  </si>
  <si>
    <t xml:space="preserve">                         Assistenza medico-specialistica</t>
  </si>
  <si>
    <t xml:space="preserve">                         Servizio infermieri in convenzione</t>
  </si>
  <si>
    <t xml:space="preserve">                         Servizio Infermieri in conv. notturno</t>
  </si>
  <si>
    <t xml:space="preserve">                         Servizio parrucchiera</t>
  </si>
  <si>
    <t xml:space="preserve">                         Servizio estetista</t>
  </si>
  <si>
    <t xml:space="preserve">                         Servizio di fisioterapia</t>
  </si>
  <si>
    <t xml:space="preserve">                         Servizio attività motoria</t>
  </si>
  <si>
    <t xml:space="preserve">                         Trasporto Utenti</t>
  </si>
  <si>
    <t xml:space="preserve">                         Oneri ristorazione e attività ricreative</t>
  </si>
  <si>
    <t xml:space="preserve">                         Spese per ticket, esami, visite spec.</t>
  </si>
  <si>
    <t xml:space="preserve">                         Soggiorni estivi degli Ospiti</t>
  </si>
  <si>
    <t xml:space="preserve">               SERVIZI APPALTATI</t>
  </si>
  <si>
    <t xml:space="preserve">                    SERVIZI APPALTATI</t>
  </si>
  <si>
    <t xml:space="preserve">                         Appalto pulizie ordinarie e straord.</t>
  </si>
  <si>
    <t xml:space="preserve">                         Appalto noleggio/lavaggio biancheria</t>
  </si>
  <si>
    <t xml:space="preserve">                         Appalto noleggio/lavaggio divise</t>
  </si>
  <si>
    <t xml:space="preserve">                         App.addetto serv. accoglienza portierato</t>
  </si>
  <si>
    <t xml:space="preserve">                         Appalto predispos. menù pasti domicilio</t>
  </si>
  <si>
    <t xml:space="preserve">                         Appalto gestione lavanderia e guardaroba</t>
  </si>
  <si>
    <t xml:space="preserve">                         Appalto gestione integrativa cucina</t>
  </si>
  <si>
    <t xml:space="preserve">                         Appalto servizio animazione</t>
  </si>
  <si>
    <t xml:space="preserve">                         Appalto servizi amministrativi</t>
  </si>
  <si>
    <t xml:space="preserve">                         Appalto serv. mensa pers. dipendente</t>
  </si>
  <si>
    <t xml:space="preserve">                         Appalto servizi manutenzione</t>
  </si>
  <si>
    <t xml:space="preserve">                         Appalto gestione calore</t>
  </si>
  <si>
    <t xml:space="preserve">               MANUTENZIONI</t>
  </si>
  <si>
    <t xml:space="preserve">                    MANUTENZIONI</t>
  </si>
  <si>
    <t xml:space="preserve">                         Manutenzione fabbricati</t>
  </si>
  <si>
    <t xml:space="preserve">                         Manutenzione giardino e piante</t>
  </si>
  <si>
    <t xml:space="preserve">                         Manutenzione ascensori</t>
  </si>
  <si>
    <t xml:space="preserve">                         Manutenzione estintori</t>
  </si>
  <si>
    <t xml:space="preserve">                         Manutenzione automezzi</t>
  </si>
  <si>
    <t xml:space="preserve">                         Manutenzione attrezzature e impianti</t>
  </si>
  <si>
    <t xml:space="preserve">                         Manutenzione macchine d'ufficio</t>
  </si>
  <si>
    <t xml:space="preserve">                         Manutenzione/gestione vasca terapeutica</t>
  </si>
  <si>
    <t xml:space="preserve">                         Manutenzione mobili ed arredi</t>
  </si>
  <si>
    <t xml:space="preserve">                         Canoni assistenza software e hardware</t>
  </si>
  <si>
    <t xml:space="preserve">               UTENZE</t>
  </si>
  <si>
    <t xml:space="preserve">                    UTENZE</t>
  </si>
  <si>
    <t xml:space="preserve">                         Telefoniche fisso</t>
  </si>
  <si>
    <t xml:space="preserve">                         Telefoniche cellulari</t>
  </si>
  <si>
    <t xml:space="preserve">                         Canone accesso ad internet</t>
  </si>
  <si>
    <t xml:space="preserve">                         Energia elettrica</t>
  </si>
  <si>
    <t xml:space="preserve">                         Gas metano</t>
  </si>
  <si>
    <t xml:space="preserve">                         Acqua</t>
  </si>
  <si>
    <t xml:space="preserve">                         Rifiuti solidi urbani</t>
  </si>
  <si>
    <t xml:space="preserve">                         Servizio smaltimento rifiuti speciali</t>
  </si>
  <si>
    <t xml:space="preserve">               CONSULENZE E COLLABORAZIONI</t>
  </si>
  <si>
    <t xml:space="preserve">                    CONSULENZE</t>
  </si>
  <si>
    <t xml:space="preserve">                         Consulenze mediche</t>
  </si>
  <si>
    <t xml:space="preserve">                         Consulenze tecniche</t>
  </si>
  <si>
    <t xml:space="preserve">                         Consulenze igiene e sicurezza</t>
  </si>
  <si>
    <t xml:space="preserve">                         Consulenze informatiche</t>
  </si>
  <si>
    <t xml:space="preserve">                         Consulenze amministrative e gestionali</t>
  </si>
  <si>
    <t xml:space="preserve">                         Consulenze qualità</t>
  </si>
  <si>
    <t xml:space="preserve">                         Consulenze formazione/docenze</t>
  </si>
  <si>
    <t xml:space="preserve">                         Consulenze docenze attività commerciale</t>
  </si>
  <si>
    <t xml:space="preserve">                         Consulenze legali</t>
  </si>
  <si>
    <t xml:space="preserve">                         Consulenze psicologiche</t>
  </si>
  <si>
    <t xml:space="preserve">                         Consulenze commissioni concorsi/gare</t>
  </si>
  <si>
    <t xml:space="preserve">                    COLLABORAZIONI</t>
  </si>
  <si>
    <t xml:space="preserve">                         Collaborazioni Co.Co.Pro.</t>
  </si>
  <si>
    <t xml:space="preserve">                         Oneri sociali Co.Co.Pro INPS</t>
  </si>
  <si>
    <t xml:space="preserve">                         INAIL collaborazioni Co.Co.Pro.</t>
  </si>
  <si>
    <t xml:space="preserve">                    PRESTAZIONI OCCASIONALI</t>
  </si>
  <si>
    <t xml:space="preserve">                         Prest.occasionali amministrative</t>
  </si>
  <si>
    <t xml:space="preserve">                         Prest.occasionali docenze corsi/seminari</t>
  </si>
  <si>
    <t xml:space="preserve">                         Prest.occasionali guadaroba</t>
  </si>
  <si>
    <t xml:space="preserve">                         Prest.occasionali diverse</t>
  </si>
  <si>
    <t xml:space="preserve">                         Prest. occasionali concorsi/gare</t>
  </si>
  <si>
    <t xml:space="preserve">                         Prest. occasionali informatiche</t>
  </si>
  <si>
    <t xml:space="preserve">                         Oneri sociali lav.occasionale ENPAPI</t>
  </si>
  <si>
    <t xml:space="preserve">               ORGANI ISTITUZIONALI</t>
  </si>
  <si>
    <t xml:space="preserve">                    AMMINISTRATORI</t>
  </si>
  <si>
    <t xml:space="preserve">                         Compensi agli amministratori</t>
  </si>
  <si>
    <t xml:space="preserve">                         Contributi su comp. agli amministratori</t>
  </si>
  <si>
    <t xml:space="preserve">                         Rimborsi spese agli amministratori</t>
  </si>
  <si>
    <t xml:space="preserve">                    REVISORI DEI CONTI</t>
  </si>
  <si>
    <t xml:space="preserve">                         Compensi ai revisori dei conti</t>
  </si>
  <si>
    <t xml:space="preserve">               SERVIZI DIVERSI</t>
  </si>
  <si>
    <t xml:space="preserve">                    SERVIZI DIVERSI</t>
  </si>
  <si>
    <t xml:space="preserve">                         Assicurazioni</t>
  </si>
  <si>
    <t xml:space="preserve">                         Spese di spedizione e trasporto</t>
  </si>
  <si>
    <t xml:space="preserve">                         Altre spese per servizi</t>
  </si>
  <si>
    <t xml:space="preserve">                         Rimborsi spese dipendenti</t>
  </si>
  <si>
    <t xml:space="preserve">          GODIMENTO BENI DI TERZI</t>
  </si>
  <si>
    <t xml:space="preserve">               GODIMENTO BENI DI TERZI</t>
  </si>
  <si>
    <t xml:space="preserve">                    AFFITTI PASSIVI IMMOBILI</t>
  </si>
  <si>
    <t xml:space="preserve">                         Affitti passivi locali</t>
  </si>
  <si>
    <t xml:space="preserve">                    AFFITTI E NOLEGGIO DI BENI MOBILI</t>
  </si>
  <si>
    <t xml:space="preserve">                         Noleggio fotocopiatrice</t>
  </si>
  <si>
    <t xml:space="preserve">          COSTO DEL PERSONALE</t>
  </si>
  <si>
    <t xml:space="preserve">               SALARI E STIPENDI</t>
  </si>
  <si>
    <t xml:space="preserve">                    STIPENDI PERSONALE</t>
  </si>
  <si>
    <t xml:space="preserve">                         Stipendi al personale dipendente</t>
  </si>
  <si>
    <t xml:space="preserve">                         Stipendi al personale gestioni associate</t>
  </si>
  <si>
    <t xml:space="preserve">               ONERI SOCIALI</t>
  </si>
  <si>
    <t xml:space="preserve">                    ONERI SOCIALI PERSONALE DIPENDENTE</t>
  </si>
  <si>
    <t xml:space="preserve">                         Contributi CPDEL</t>
  </si>
  <si>
    <t xml:space="preserve">                         Contributi Fondo credito</t>
  </si>
  <si>
    <t xml:space="preserve">                         Contributi INADEL</t>
  </si>
  <si>
    <t xml:space="preserve">                         Contributi INPS disoccupazione</t>
  </si>
  <si>
    <t xml:space="preserve">                         Contributi INAIL</t>
  </si>
  <si>
    <t xml:space="preserve">                         Contributo di soliderietà INPDAP</t>
  </si>
  <si>
    <t xml:space="preserve">                         Contributi CPS</t>
  </si>
  <si>
    <t xml:space="preserve">                         Contr. previd. pers.gestioni associate</t>
  </si>
  <si>
    <t xml:space="preserve">               TFR</t>
  </si>
  <si>
    <t xml:space="preserve">                    TFR PERSONALE</t>
  </si>
  <si>
    <t xml:space="preserve">                         Accantonamento TFR</t>
  </si>
  <si>
    <t xml:space="preserve">               TRATTAMENTO DI QUIESCENZA E SIMILI</t>
  </si>
  <si>
    <t xml:space="preserve">                    CONTRIBUTI FONDI PENSIONE COMPLEMENTARE</t>
  </si>
  <si>
    <t xml:space="preserve">                         Contributi LABORFONDS</t>
  </si>
  <si>
    <t xml:space="preserve">               ALTRI COSTI DEL PERSONALE</t>
  </si>
  <si>
    <t xml:space="preserve">                    ALTRI COSTI DEL PERSONALE</t>
  </si>
  <si>
    <t xml:space="preserve">                         Altri costi del personale</t>
  </si>
  <si>
    <t xml:space="preserve">          AMMORTAMENTI</t>
  </si>
  <si>
    <t xml:space="preserve">               AMMORTAMENTI</t>
  </si>
  <si>
    <t xml:space="preserve">                    AMM. IMMOBILIZZAZIONI IMMATERIALI</t>
  </si>
  <si>
    <t xml:space="preserve">                         Amm.to manut. straord. beni di terzi</t>
  </si>
  <si>
    <t xml:space="preserve">                         Amm.to software in concessione e in lic.</t>
  </si>
  <si>
    <t xml:space="preserve">                    AMM. IMMOBILIZZAZIONI MATERIALI</t>
  </si>
  <si>
    <t xml:space="preserve">                         Amm.to fabbricati istituzionali</t>
  </si>
  <si>
    <t xml:space="preserve">                         Amm.to impianti generici</t>
  </si>
  <si>
    <t xml:space="preserve">                         Amm.to attrezzatura generica</t>
  </si>
  <si>
    <t xml:space="preserve">                         Amm.to attrezzatura sanitaria</t>
  </si>
  <si>
    <t xml:space="preserve">                         Amm.to attrezzatura tecnica</t>
  </si>
  <si>
    <t xml:space="preserve">                         Amm.to mobili ed arredi</t>
  </si>
  <si>
    <t xml:space="preserve">                         Amm.to macchine ufficio ordinarie</t>
  </si>
  <si>
    <t xml:space="preserve">                         Amm.to autovetture</t>
  </si>
  <si>
    <t xml:space="preserve">                         Amm.to macc. d'uff. elett.digitali</t>
  </si>
  <si>
    <t xml:space="preserve">          ACCANTONAMENTI</t>
  </si>
  <si>
    <t xml:space="preserve">               ACCANTONAMENTI PER RISCHI</t>
  </si>
  <si>
    <t xml:space="preserve">                    ACCANTONAMENTI PER RISCHI</t>
  </si>
  <si>
    <t xml:space="preserve">                         Altri accantonamenti per rischi</t>
  </si>
  <si>
    <t xml:space="preserve">          ONERI DIVERSI DI GESTIONE</t>
  </si>
  <si>
    <t xml:space="preserve">               ONERI DIVERSI DI GESTIONE</t>
  </si>
  <si>
    <t xml:space="preserve">                    IMPOSTE E TASSE</t>
  </si>
  <si>
    <t xml:space="preserve">                         Imposta di bollo</t>
  </si>
  <si>
    <t xml:space="preserve">                         Tasse di circolazione automezzi</t>
  </si>
  <si>
    <t xml:space="preserve">                         Tasse di concessione governativa</t>
  </si>
  <si>
    <t xml:space="preserve">                         Imposte e tasse diverse</t>
  </si>
  <si>
    <t xml:space="preserve">                    ALTRI ONERI</t>
  </si>
  <si>
    <t xml:space="preserve">                         Spese di rappresentanza</t>
  </si>
  <si>
    <t xml:space="preserve">                         Omaggi</t>
  </si>
  <si>
    <t xml:space="preserve">                         Pubblicità</t>
  </si>
  <si>
    <t xml:space="preserve">                         Oneri bancari</t>
  </si>
  <si>
    <t xml:space="preserve">                         Spese postali</t>
  </si>
  <si>
    <t xml:space="preserve">                         Quote adesione associazioni di categoria</t>
  </si>
  <si>
    <t xml:space="preserve">                         Arrotondamenti passivi</t>
  </si>
  <si>
    <t xml:space="preserve">                         Perdite su crediti</t>
  </si>
  <si>
    <t xml:space="preserve">                         Carburanti e lubrificanti</t>
  </si>
  <si>
    <t xml:space="preserve">                         Acq.giornali/riviste/libriXil personale</t>
  </si>
  <si>
    <t xml:space="preserve">                         Oneri di gestione diversi</t>
  </si>
  <si>
    <t xml:space="preserve">                         Sopravv. passive ordinarie</t>
  </si>
  <si>
    <t>DIFFERENZA tra VALORE e COSTI di PRODUZIONE (A-B)</t>
  </si>
  <si>
    <t xml:space="preserve">     C) Proventi e oneri finanziari</t>
  </si>
  <si>
    <t xml:space="preserve">          16)     Altri proventi finanziari</t>
  </si>
  <si>
    <t xml:space="preserve">               PROVENTI FINANZIARI</t>
  </si>
  <si>
    <t xml:space="preserve">                    ALTRI PROVENTI FINANZIARI</t>
  </si>
  <si>
    <t xml:space="preserve">                         Interessi attivi bancari</t>
  </si>
  <si>
    <t xml:space="preserve">                         Altri interessi attivi</t>
  </si>
  <si>
    <t xml:space="preserve">          17)     Interessi e altri oneri finanziari</t>
  </si>
  <si>
    <t xml:space="preserve">               INTERESSI PASSIVI</t>
  </si>
  <si>
    <t xml:space="preserve">                    ALTRI INTERESSI PASSIVI</t>
  </si>
  <si>
    <t xml:space="preserve">                         Interessi di mora</t>
  </si>
  <si>
    <t>TOTALE PROVENTI e ONERI FINANZIARI (15+16-17±17bis)</t>
  </si>
  <si>
    <t xml:space="preserve">     E) Proventi e oneri straordinari</t>
  </si>
  <si>
    <t xml:space="preserve">          20) Proventi</t>
  </si>
  <si>
    <t xml:space="preserve">               PROVENTI STRAORDINARI</t>
  </si>
  <si>
    <t xml:space="preserve">                    SOPRAVVENIENZE ATTIVE</t>
  </si>
  <si>
    <t xml:space="preserve">                         Erogazioni liberali</t>
  </si>
  <si>
    <t xml:space="preserve">                         Sopravvenienze attive straordinarie</t>
  </si>
  <si>
    <t xml:space="preserve">          21) Oneri</t>
  </si>
  <si>
    <t xml:space="preserve">               ONERI STRAORDINARI</t>
  </si>
  <si>
    <t xml:space="preserve">                    SOPRAVVENIENZE PASSIVE</t>
  </si>
  <si>
    <t xml:space="preserve">                         Multe, ammende e sanzioni amministr.</t>
  </si>
  <si>
    <t xml:space="preserve">                         Risarcimento danni a terzi</t>
  </si>
  <si>
    <t xml:space="preserve">                         Sopravv. passive straordinarie</t>
  </si>
  <si>
    <t xml:space="preserve">                         Sopravv. passive straord. (personale)</t>
  </si>
  <si>
    <t xml:space="preserve">                         Erogazioni liberali a favore ricerca sc.</t>
  </si>
  <si>
    <t>TOTALE PARTITE STRAORDINARIE (20-21)</t>
  </si>
  <si>
    <t>RISULTATO PRIMA DELLE IMPOSTE (A-B±C±D±E)</t>
  </si>
  <si>
    <t xml:space="preserve">     Imposte sul reddito</t>
  </si>
  <si>
    <t xml:space="preserve">          IMPOSTE SUL REDDITO</t>
  </si>
  <si>
    <t xml:space="preserve">               IMPOSTE SUL REDDITO</t>
  </si>
  <si>
    <t xml:space="preserve">                    IMPOSTE SUL REDDITO</t>
  </si>
  <si>
    <t xml:space="preserve">                         Imposta IRES</t>
  </si>
  <si>
    <t>UTILE DI ESERCIZIO DEL PERIODO</t>
  </si>
  <si>
    <t>Delta</t>
  </si>
  <si>
    <t>check</t>
  </si>
  <si>
    <t>COSTI DI SVILUPPO</t>
  </si>
  <si>
    <t>COSTI DI CONCESSIONI E LICENZE</t>
  </si>
  <si>
    <t>RISERVE DI DONAZIONI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</si>
</sst>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[$€-410]\ * #,##0.00_-;\-[$€-410]\ * #,##0.00_-;_-[$€-410]\ * &quot;-&quot;??_-;_-@_-"/>
    <numFmt numFmtId="165" formatCode="_-* #,##0.00_-;\-* #,##0.00_-;_-* &quot;-&quot;_-;_-@_-"/>
    <numFmt numFmtId="166" formatCode="_-* #,##0_-;\-* #,##0_-;_-* &quot;-&quot;??_-;_-@_-"/>
  </numFmts>
  <fonts count="15" x14ac:knownFonts="1">
    <font>
      <sz val="10"/>
      <color indexed="72"/>
      <name val="Arial"/>
    </font>
    <font>
      <sz val="12"/>
      <color indexed="72"/>
      <name val="Arial"/>
      <family val="2"/>
    </font>
    <font>
      <b/>
      <u/>
      <sz val="12"/>
      <name val="Arial"/>
      <family val="2"/>
    </font>
    <font>
      <b/>
      <sz val="12"/>
      <color indexed="7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u val="double"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7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quotePrefix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" fillId="0" borderId="0" xfId="0" quotePrefix="1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quotePrefix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41" fontId="1" fillId="0" borderId="11" xfId="0" applyNumberFormat="1" applyFont="1" applyBorder="1" applyAlignment="1">
      <alignment vertical="center"/>
    </xf>
    <xf numFmtId="41" fontId="1" fillId="0" borderId="12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3" fillId="0" borderId="0" xfId="0" quotePrefix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7" fillId="2" borderId="12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41" fontId="10" fillId="0" borderId="11" xfId="0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1" fillId="0" borderId="11" xfId="0" applyNumberFormat="1" applyFont="1" applyFill="1" applyBorder="1" applyAlignment="1">
      <alignment vertical="center"/>
    </xf>
    <xf numFmtId="41" fontId="10" fillId="0" borderId="11" xfId="0" applyNumberFormat="1" applyFont="1" applyBorder="1" applyAlignment="1">
      <alignment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10" fillId="0" borderId="11" xfId="0" applyNumberFormat="1" applyFont="1" applyFill="1" applyBorder="1" applyAlignment="1">
      <alignment horizontal="center" vertical="center"/>
    </xf>
    <xf numFmtId="41" fontId="1" fillId="0" borderId="12" xfId="0" applyNumberFormat="1" applyFont="1" applyFill="1" applyBorder="1" applyAlignment="1">
      <alignment vertical="center"/>
    </xf>
    <xf numFmtId="41" fontId="4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0" fillId="0" borderId="0" xfId="0" applyNumberFormat="1"/>
    <xf numFmtId="0" fontId="1" fillId="0" borderId="15" xfId="0" applyFont="1" applyBorder="1" applyAlignment="1">
      <alignment vertical="center"/>
    </xf>
    <xf numFmtId="0" fontId="5" fillId="2" borderId="16" xfId="0" applyFont="1" applyFill="1" applyBorder="1" applyAlignment="1">
      <alignment horizontal="centerContinuous" vertical="center"/>
    </xf>
    <xf numFmtId="0" fontId="5" fillId="2" borderId="24" xfId="0" applyFont="1" applyFill="1" applyBorder="1" applyAlignment="1">
      <alignment horizontal="centerContinuous" vertical="center"/>
    </xf>
    <xf numFmtId="166" fontId="0" fillId="0" borderId="0" xfId="1" applyNumberFormat="1" applyFont="1"/>
    <xf numFmtId="166" fontId="13" fillId="0" borderId="0" xfId="1" applyNumberFormat="1" applyFont="1" applyAlignment="1">
      <alignment horizontal="right" vertical="center"/>
    </xf>
    <xf numFmtId="166" fontId="0" fillId="0" borderId="0" xfId="0" applyNumberFormat="1"/>
    <xf numFmtId="41" fontId="14" fillId="0" borderId="0" xfId="0" applyNumberFormat="1" applyFont="1" applyAlignment="1">
      <alignment vertical="center"/>
    </xf>
    <xf numFmtId="41" fontId="0" fillId="0" borderId="0" xfId="0" applyNumberFormat="1"/>
    <xf numFmtId="165" fontId="1" fillId="0" borderId="0" xfId="0" applyNumberFormat="1" applyFont="1" applyAlignment="1">
      <alignment vertical="center"/>
    </xf>
    <xf numFmtId="0" fontId="7" fillId="2" borderId="2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</cellXfs>
  <cellStyles count="4">
    <cellStyle name="Migliaia" xfId="1" builtinId="3"/>
    <cellStyle name="Migliaia 2" xfId="2"/>
    <cellStyle name="Normale" xfId="0" builtinId="0"/>
    <cellStyle name="Normale 2" xfId="3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361950</xdr:colOff>
      <xdr:row>0</xdr:row>
      <xdr:rowOff>314325</xdr:rowOff>
    </xdr:to>
    <xdr:pic>
      <xdr:nvPicPr>
        <xdr:cNvPr id="12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showGridLines="0" tabSelected="1" zoomScale="90" zoomScaleNormal="90" zoomScalePageLayoutView="75" workbookViewId="0">
      <pane ySplit="4" topLeftCell="A5" activePane="bottomLeft" state="frozen"/>
      <selection pane="bottomLeft" activeCell="N13" sqref="N13"/>
    </sheetView>
  </sheetViews>
  <sheetFormatPr defaultRowHeight="15" x14ac:dyDescent="0.2"/>
  <cols>
    <col min="1" max="1" width="6" style="7" customWidth="1"/>
    <col min="2" max="2" width="3.7109375" style="7" customWidth="1"/>
    <col min="3" max="3" width="5.7109375" style="7" customWidth="1"/>
    <col min="4" max="4" width="47.85546875" style="7" customWidth="1"/>
    <col min="5" max="6" width="20.42578125" style="7" customWidth="1"/>
    <col min="7" max="7" width="19.5703125" style="7" hidden="1" customWidth="1" collapsed="1"/>
    <col min="8" max="8" width="6" style="7" customWidth="1"/>
    <col min="9" max="9" width="3.7109375" style="7" customWidth="1"/>
    <col min="10" max="10" width="5.7109375" style="7" customWidth="1"/>
    <col min="11" max="11" width="42" style="7" customWidth="1"/>
    <col min="12" max="13" width="20.42578125" style="7" customWidth="1"/>
    <col min="14" max="14" width="12.140625" bestFit="1" customWidth="1"/>
    <col min="15" max="15" width="18.7109375" style="7" hidden="1" customWidth="1" collapsed="1"/>
    <col min="16" max="16" width="14.28515625" style="7" bestFit="1" customWidth="1"/>
    <col min="17" max="17" width="9.7109375" style="7" bestFit="1" customWidth="1"/>
    <col min="18" max="18" width="9.140625" style="7"/>
    <col min="19" max="19" width="16.7109375" style="7" customWidth="1"/>
    <col min="20" max="16384" width="9.140625" style="7"/>
  </cols>
  <sheetData>
    <row r="1" spans="1:19" ht="27" customHeight="1" thickBot="1" x14ac:dyDescent="0.25">
      <c r="A1" s="62"/>
      <c r="B1" s="63" t="s">
        <v>54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O1" s="64"/>
    </row>
    <row r="2" spans="1:19" s="41" customFormat="1" ht="27" customHeight="1" thickBot="1" x14ac:dyDescent="0.25">
      <c r="A2" s="73" t="s">
        <v>53</v>
      </c>
      <c r="B2" s="73"/>
      <c r="C2" s="73"/>
      <c r="D2" s="73"/>
      <c r="E2" s="19"/>
      <c r="F2" s="19"/>
      <c r="G2" s="19"/>
      <c r="H2" s="19"/>
      <c r="I2" s="19"/>
      <c r="J2" s="19"/>
      <c r="K2" s="19"/>
      <c r="L2" s="19"/>
      <c r="M2" s="19"/>
      <c r="O2" s="19"/>
    </row>
    <row r="3" spans="1:19" ht="29.25" customHeight="1" x14ac:dyDescent="0.2">
      <c r="A3" s="42"/>
      <c r="B3" s="43"/>
      <c r="C3" s="43"/>
      <c r="D3" s="43"/>
      <c r="E3" s="44">
        <v>2024</v>
      </c>
      <c r="F3" s="44">
        <v>2023</v>
      </c>
      <c r="G3" s="44" t="s">
        <v>518</v>
      </c>
      <c r="H3" s="43"/>
      <c r="I3" s="43"/>
      <c r="J3" s="43"/>
      <c r="K3" s="43"/>
      <c r="L3" s="44">
        <v>2024</v>
      </c>
      <c r="M3" s="44">
        <v>2023</v>
      </c>
      <c r="O3" s="44" t="s">
        <v>518</v>
      </c>
    </row>
    <row r="4" spans="1:19" ht="19.5" customHeight="1" x14ac:dyDescent="0.2">
      <c r="A4" s="45" t="s">
        <v>22</v>
      </c>
      <c r="B4" s="46"/>
      <c r="C4" s="46"/>
      <c r="D4" s="46"/>
      <c r="E4" s="47"/>
      <c r="F4" s="47"/>
      <c r="G4" s="47"/>
      <c r="H4" s="48" t="s">
        <v>52</v>
      </c>
      <c r="I4" s="46"/>
      <c r="J4" s="46"/>
      <c r="K4" s="46"/>
      <c r="L4" s="47"/>
      <c r="M4" s="47"/>
      <c r="O4" s="47"/>
    </row>
    <row r="5" spans="1:19" ht="19.5" customHeight="1" x14ac:dyDescent="0.2">
      <c r="A5" s="8" t="s">
        <v>13</v>
      </c>
      <c r="B5" s="29" t="s">
        <v>15</v>
      </c>
      <c r="C5" s="9"/>
      <c r="D5" s="10"/>
      <c r="E5" s="49">
        <f>SUM(E6+E12+E19)</f>
        <v>31421297.810000006</v>
      </c>
      <c r="F5" s="49">
        <f>SUM(F6+F12+F19)</f>
        <v>30935023.299999997</v>
      </c>
      <c r="G5" s="49" t="e">
        <f>+F5-#REF!</f>
        <v>#REF!</v>
      </c>
      <c r="H5" s="20" t="s">
        <v>13</v>
      </c>
      <c r="I5" s="11" t="s">
        <v>2</v>
      </c>
      <c r="J5" s="10"/>
      <c r="K5" s="10"/>
      <c r="L5" s="49">
        <f>SUM(L6)</f>
        <v>32019405.469999999</v>
      </c>
      <c r="M5" s="49">
        <f>SUM(M6)</f>
        <v>31592956.829999998</v>
      </c>
      <c r="N5" s="69"/>
      <c r="O5" s="49" t="e">
        <f>+M5-#REF!</f>
        <v>#REF!</v>
      </c>
      <c r="P5" s="27"/>
    </row>
    <row r="6" spans="1:19" ht="19.5" customHeight="1" x14ac:dyDescent="0.2">
      <c r="A6" s="32"/>
      <c r="B6" s="30" t="s">
        <v>16</v>
      </c>
      <c r="C6" s="28" t="s">
        <v>23</v>
      </c>
      <c r="D6" s="10"/>
      <c r="E6" s="31">
        <f>SUM(E7:E11)</f>
        <v>53403.98</v>
      </c>
      <c r="F6" s="31">
        <f>SUM(F7:F11)</f>
        <v>55540.509999999995</v>
      </c>
      <c r="G6" s="31" t="e">
        <f>+F6-#REF!</f>
        <v>#REF!</v>
      </c>
      <c r="H6" s="10"/>
      <c r="I6" s="14" t="s">
        <v>16</v>
      </c>
      <c r="J6" s="14" t="s">
        <v>0</v>
      </c>
      <c r="K6" s="10"/>
      <c r="L6" s="52">
        <f>SUM(L7:L11)</f>
        <v>32019405.469999999</v>
      </c>
      <c r="M6" s="52">
        <f>SUM(M7:M11)</f>
        <v>31592956.829999998</v>
      </c>
      <c r="N6" s="69"/>
      <c r="O6" s="52" t="e">
        <f>+M6-#REF!</f>
        <v>#REF!</v>
      </c>
    </row>
    <row r="7" spans="1:19" ht="31.5" customHeight="1" x14ac:dyDescent="0.2">
      <c r="A7" s="4"/>
      <c r="B7" s="5"/>
      <c r="C7" s="2" t="s">
        <v>17</v>
      </c>
      <c r="D7" s="3" t="s">
        <v>21</v>
      </c>
      <c r="E7" s="25">
        <v>0</v>
      </c>
      <c r="F7" s="25">
        <v>0</v>
      </c>
      <c r="G7" s="25" t="e">
        <f>+F7-#REF!</f>
        <v>#REF!</v>
      </c>
      <c r="H7" s="10"/>
      <c r="I7" s="6"/>
      <c r="J7" s="2" t="s">
        <v>17</v>
      </c>
      <c r="K7" s="36" t="s">
        <v>55</v>
      </c>
      <c r="L7" s="51">
        <f>29670073.39-0.2</f>
        <v>29670073.190000001</v>
      </c>
      <c r="M7" s="51">
        <f>29670073.39</f>
        <v>29670073.390000001</v>
      </c>
      <c r="O7" s="51" t="e">
        <f>+M7-#REF!</f>
        <v>#REF!</v>
      </c>
      <c r="P7" s="27"/>
    </row>
    <row r="8" spans="1:19" ht="32.25" customHeight="1" x14ac:dyDescent="0.2">
      <c r="A8" s="4"/>
      <c r="B8" s="5"/>
      <c r="C8" s="2" t="s">
        <v>18</v>
      </c>
      <c r="D8" s="3" t="s">
        <v>520</v>
      </c>
      <c r="E8" s="51">
        <v>0</v>
      </c>
      <c r="F8" s="51">
        <v>0</v>
      </c>
      <c r="G8" s="51" t="e">
        <f>+F8-#REF!</f>
        <v>#REF!</v>
      </c>
      <c r="H8" s="10"/>
      <c r="I8" s="6"/>
      <c r="J8" s="2" t="s">
        <v>18</v>
      </c>
      <c r="K8" s="37" t="s">
        <v>56</v>
      </c>
      <c r="L8" s="51">
        <v>0</v>
      </c>
      <c r="M8" s="51">
        <v>0</v>
      </c>
      <c r="N8" s="69"/>
      <c r="O8" s="51" t="e">
        <f>+M8-#REF!</f>
        <v>#REF!</v>
      </c>
    </row>
    <row r="9" spans="1:19" x14ac:dyDescent="0.2">
      <c r="A9" s="4"/>
      <c r="B9" s="5"/>
      <c r="C9" s="2" t="s">
        <v>19</v>
      </c>
      <c r="D9" s="3" t="s">
        <v>521</v>
      </c>
      <c r="E9" s="51">
        <v>46287.01</v>
      </c>
      <c r="F9" s="51">
        <v>50473.49</v>
      </c>
      <c r="G9" s="51" t="e">
        <f>+F9-#REF!</f>
        <v>#REF!</v>
      </c>
      <c r="H9" s="4"/>
      <c r="I9" s="5"/>
      <c r="K9" s="3" t="s">
        <v>522</v>
      </c>
      <c r="L9" s="51">
        <v>3197.15</v>
      </c>
      <c r="M9" s="51">
        <v>4082.15</v>
      </c>
      <c r="O9" s="51" t="e">
        <f>+M10-#REF!</f>
        <v>#REF!</v>
      </c>
    </row>
    <row r="10" spans="1:19" ht="19.5" customHeight="1" x14ac:dyDescent="0.2">
      <c r="A10" s="4"/>
      <c r="B10" s="5"/>
      <c r="C10" s="2" t="s">
        <v>27</v>
      </c>
      <c r="D10" s="3" t="s">
        <v>58</v>
      </c>
      <c r="E10" s="51">
        <v>7116.97</v>
      </c>
      <c r="F10" s="51">
        <v>5067.0200000000004</v>
      </c>
      <c r="G10" s="51" t="e">
        <f>+F10-#REF!</f>
        <v>#REF!</v>
      </c>
      <c r="I10" s="6"/>
      <c r="J10" s="2" t="s">
        <v>26</v>
      </c>
      <c r="K10" s="10" t="s">
        <v>57</v>
      </c>
      <c r="L10" s="51">
        <v>1918801.29</v>
      </c>
      <c r="M10" s="51">
        <v>1656115.41</v>
      </c>
      <c r="O10" s="51" t="e">
        <f>+M11-#REF!</f>
        <v>#REF!</v>
      </c>
      <c r="P10" s="68"/>
    </row>
    <row r="11" spans="1:19" ht="19.5" customHeight="1" x14ac:dyDescent="0.2">
      <c r="A11" s="4"/>
      <c r="B11" s="5"/>
      <c r="C11" s="2" t="s">
        <v>20</v>
      </c>
      <c r="D11" s="3" t="s">
        <v>1</v>
      </c>
      <c r="E11" s="51">
        <v>0</v>
      </c>
      <c r="F11" s="51"/>
      <c r="G11" s="51" t="e">
        <f>+F11-#REF!</f>
        <v>#REF!</v>
      </c>
      <c r="H11" s="10"/>
      <c r="I11" s="6"/>
      <c r="J11" s="2" t="s">
        <v>19</v>
      </c>
      <c r="K11" s="10" t="s">
        <v>3</v>
      </c>
      <c r="L11" s="51">
        <v>427333.84</v>
      </c>
      <c r="M11" s="51">
        <v>262685.88</v>
      </c>
      <c r="O11" s="56" t="e">
        <f>+M12-#REF!</f>
        <v>#REF!</v>
      </c>
      <c r="S11" s="27"/>
    </row>
    <row r="12" spans="1:19" ht="19.5" customHeight="1" x14ac:dyDescent="0.2">
      <c r="A12" s="4"/>
      <c r="B12" s="12" t="s">
        <v>24</v>
      </c>
      <c r="C12" s="13" t="s">
        <v>25</v>
      </c>
      <c r="D12" s="3"/>
      <c r="E12" s="53">
        <f>SUM(E13:E18)</f>
        <v>30999409.780000005</v>
      </c>
      <c r="F12" s="53">
        <f>SUM(F13:F18)</f>
        <v>30547852.549999997</v>
      </c>
      <c r="G12" s="53" t="e">
        <f>+F12-#REF!</f>
        <v>#REF!</v>
      </c>
      <c r="H12" s="57" t="s">
        <v>14</v>
      </c>
      <c r="I12" s="15" t="s">
        <v>47</v>
      </c>
      <c r="J12" s="6"/>
      <c r="K12" s="10"/>
      <c r="L12" s="56">
        <f>SUM(L13+L15+L17)</f>
        <v>4782924.8</v>
      </c>
      <c r="M12" s="56">
        <f>SUM(M13+M15+M17)</f>
        <v>4338507.16</v>
      </c>
      <c r="O12" s="53" t="e">
        <f>+M13-#REF!</f>
        <v>#REF!</v>
      </c>
    </row>
    <row r="13" spans="1:19" ht="19.5" customHeight="1" x14ac:dyDescent="0.2">
      <c r="A13" s="4"/>
      <c r="B13" s="5"/>
      <c r="C13" s="2" t="s">
        <v>17</v>
      </c>
      <c r="D13" s="3" t="s">
        <v>28</v>
      </c>
      <c r="E13" s="51">
        <v>30046792.290000003</v>
      </c>
      <c r="F13" s="51">
        <v>29965420.289999999</v>
      </c>
      <c r="G13" s="51" t="e">
        <f>+F13-#REF!</f>
        <v>#REF!</v>
      </c>
      <c r="H13" s="10"/>
      <c r="I13" s="14" t="s">
        <v>16</v>
      </c>
      <c r="J13" s="14" t="s">
        <v>48</v>
      </c>
      <c r="K13" s="10"/>
      <c r="L13" s="53">
        <f>SUM(L14)</f>
        <v>350731.96</v>
      </c>
      <c r="M13" s="53">
        <f>SUM(M14)</f>
        <v>41936.699999999997</v>
      </c>
      <c r="O13" s="51" t="e">
        <f>+M14-#REF!</f>
        <v>#REF!</v>
      </c>
    </row>
    <row r="14" spans="1:19" ht="19.5" customHeight="1" x14ac:dyDescent="0.2">
      <c r="A14" s="4"/>
      <c r="B14" s="5"/>
      <c r="C14" s="2" t="s">
        <v>18</v>
      </c>
      <c r="D14" s="3" t="s">
        <v>29</v>
      </c>
      <c r="E14" s="51">
        <v>235918.20000000004</v>
      </c>
      <c r="F14" s="51">
        <v>102628.97</v>
      </c>
      <c r="G14" s="51" t="e">
        <f>+F14-#REF!</f>
        <v>#REF!</v>
      </c>
      <c r="H14" s="10"/>
      <c r="I14" s="6"/>
      <c r="J14" s="2" t="s">
        <v>17</v>
      </c>
      <c r="K14" s="10" t="s">
        <v>48</v>
      </c>
      <c r="L14" s="51">
        <v>350731.96</v>
      </c>
      <c r="M14" s="51">
        <v>41936.699999999997</v>
      </c>
      <c r="O14" s="53" t="e">
        <f>+M15-#REF!</f>
        <v>#REF!</v>
      </c>
    </row>
    <row r="15" spans="1:19" ht="19.5" customHeight="1" x14ac:dyDescent="0.2">
      <c r="A15" s="4"/>
      <c r="B15" s="5"/>
      <c r="C15" s="2" t="s">
        <v>26</v>
      </c>
      <c r="D15" s="3" t="s">
        <v>30</v>
      </c>
      <c r="E15" s="51">
        <v>262790.72999999986</v>
      </c>
      <c r="F15" s="51">
        <v>214346.64</v>
      </c>
      <c r="G15" s="51" t="e">
        <f>+F15-#REF!</f>
        <v>#REF!</v>
      </c>
      <c r="H15" s="10"/>
      <c r="I15" s="14" t="s">
        <v>24</v>
      </c>
      <c r="J15" s="14" t="s">
        <v>4</v>
      </c>
      <c r="K15" s="10"/>
      <c r="L15" s="53">
        <f>SUM(L16)</f>
        <v>1033689.5399999999</v>
      </c>
      <c r="M15" s="53">
        <f>SUM(M16)</f>
        <v>1103099.93</v>
      </c>
      <c r="O15" s="51" t="e">
        <f>+M16-#REF!</f>
        <v>#REF!</v>
      </c>
    </row>
    <row r="16" spans="1:19" ht="31.5" customHeight="1" x14ac:dyDescent="0.2">
      <c r="A16" s="4"/>
      <c r="B16" s="5"/>
      <c r="C16" s="2" t="s">
        <v>19</v>
      </c>
      <c r="D16" s="3" t="s">
        <v>31</v>
      </c>
      <c r="E16" s="51">
        <v>267658.92000000004</v>
      </c>
      <c r="F16" s="51">
        <v>124219.52</v>
      </c>
      <c r="G16" s="51" t="e">
        <f>+F16-#REF!</f>
        <v>#REF!</v>
      </c>
      <c r="H16" s="10"/>
      <c r="I16" s="6"/>
      <c r="J16" s="2" t="s">
        <v>17</v>
      </c>
      <c r="K16" s="10" t="s">
        <v>4</v>
      </c>
      <c r="L16" s="51">
        <v>1033689.5399999999</v>
      </c>
      <c r="M16" s="51">
        <v>1103099.93</v>
      </c>
      <c r="O16" s="53" t="e">
        <f>+M17-#REF!</f>
        <v>#REF!</v>
      </c>
    </row>
    <row r="17" spans="1:17" ht="30" customHeight="1" x14ac:dyDescent="0.2">
      <c r="A17" s="4"/>
      <c r="B17" s="5"/>
      <c r="C17" s="2" t="s">
        <v>27</v>
      </c>
      <c r="D17" s="3" t="s">
        <v>32</v>
      </c>
      <c r="E17" s="51">
        <v>34785.100000000006</v>
      </c>
      <c r="F17" s="51">
        <v>41143.39</v>
      </c>
      <c r="G17" s="51" t="e">
        <f>+F17-#REF!</f>
        <v>#REF!</v>
      </c>
      <c r="H17" s="10"/>
      <c r="I17" s="14" t="s">
        <v>34</v>
      </c>
      <c r="J17" s="14" t="s">
        <v>5</v>
      </c>
      <c r="K17" s="10"/>
      <c r="L17" s="53">
        <f>SUM(L18:L21)</f>
        <v>3398503.3</v>
      </c>
      <c r="M17" s="53">
        <f>SUM(M18:M21)</f>
        <v>3193470.5300000003</v>
      </c>
      <c r="O17" s="51" t="e">
        <f>+M18-#REF!</f>
        <v>#REF!</v>
      </c>
    </row>
    <row r="18" spans="1:17" ht="30" x14ac:dyDescent="0.2">
      <c r="A18" s="16"/>
      <c r="B18" s="5"/>
      <c r="C18" s="2" t="s">
        <v>20</v>
      </c>
      <c r="D18" s="3" t="s">
        <v>33</v>
      </c>
      <c r="E18" s="51">
        <v>151464.54</v>
      </c>
      <c r="F18" s="51">
        <v>100093.74</v>
      </c>
      <c r="G18" s="51" t="e">
        <f>+F18-#REF!</f>
        <v>#REF!</v>
      </c>
      <c r="H18" s="10"/>
      <c r="I18" s="6"/>
      <c r="J18" s="2" t="s">
        <v>17</v>
      </c>
      <c r="K18" s="1" t="s">
        <v>49</v>
      </c>
      <c r="L18" s="51">
        <v>0</v>
      </c>
      <c r="M18" s="51">
        <v>0</v>
      </c>
      <c r="O18" s="51" t="e">
        <f>+M19-#REF!</f>
        <v>#REF!</v>
      </c>
    </row>
    <row r="19" spans="1:17" ht="19.5" customHeight="1" x14ac:dyDescent="0.2">
      <c r="A19" s="4"/>
      <c r="B19" s="12" t="s">
        <v>34</v>
      </c>
      <c r="C19" s="13" t="s">
        <v>35</v>
      </c>
      <c r="D19" s="3"/>
      <c r="E19" s="53">
        <f>SUM(E20:E21)</f>
        <v>368484.05</v>
      </c>
      <c r="F19" s="53">
        <f>SUM(F20:F21)</f>
        <v>331630.24</v>
      </c>
      <c r="G19" s="53" t="e">
        <f>+F19-#REF!</f>
        <v>#REF!</v>
      </c>
      <c r="H19" s="10"/>
      <c r="I19" s="6"/>
      <c r="J19" s="2" t="s">
        <v>18</v>
      </c>
      <c r="K19" s="10" t="s">
        <v>50</v>
      </c>
      <c r="L19" s="51">
        <v>477677.18</v>
      </c>
      <c r="M19" s="51">
        <v>460105.84</v>
      </c>
      <c r="O19" s="51" t="e">
        <f>+M20-#REF!</f>
        <v>#REF!</v>
      </c>
    </row>
    <row r="20" spans="1:17" ht="19.5" customHeight="1" x14ac:dyDescent="0.2">
      <c r="A20" s="16"/>
      <c r="B20" s="5"/>
      <c r="C20" s="2" t="s">
        <v>17</v>
      </c>
      <c r="D20" s="3" t="s">
        <v>8</v>
      </c>
      <c r="E20" s="51">
        <v>1549</v>
      </c>
      <c r="F20" s="51">
        <v>1549.2</v>
      </c>
      <c r="G20" s="51" t="e">
        <f>+F20-#REF!</f>
        <v>#REF!</v>
      </c>
      <c r="I20" s="6"/>
      <c r="J20" s="2" t="s">
        <v>26</v>
      </c>
      <c r="K20" s="10" t="s">
        <v>6</v>
      </c>
      <c r="L20" s="51">
        <v>1244432.46</v>
      </c>
      <c r="M20" s="51">
        <v>913493.57</v>
      </c>
      <c r="O20" s="51" t="e">
        <f>+M21-#REF!</f>
        <v>#REF!</v>
      </c>
      <c r="Q20" s="27"/>
    </row>
    <row r="21" spans="1:17" ht="19.5" customHeight="1" x14ac:dyDescent="0.2">
      <c r="A21" s="16"/>
      <c r="B21" s="5"/>
      <c r="C21" s="2" t="s">
        <v>59</v>
      </c>
      <c r="D21" s="3" t="s">
        <v>60</v>
      </c>
      <c r="E21" s="51">
        <v>366935.05</v>
      </c>
      <c r="F21" s="51">
        <v>330081.03999999998</v>
      </c>
      <c r="G21" s="51" t="e">
        <f>+F21-#REF!</f>
        <v>#REF!</v>
      </c>
      <c r="H21" s="10"/>
      <c r="I21" s="6"/>
      <c r="J21" s="2" t="s">
        <v>19</v>
      </c>
      <c r="K21" s="10" t="s">
        <v>7</v>
      </c>
      <c r="L21" s="51">
        <v>1676393.66</v>
      </c>
      <c r="M21" s="51">
        <v>1819871.12</v>
      </c>
      <c r="O21" s="54" t="e">
        <f>+M22-#REF!</f>
        <v>#REF!</v>
      </c>
    </row>
    <row r="22" spans="1:17" ht="19.5" customHeight="1" x14ac:dyDescent="0.2">
      <c r="A22" s="16" t="s">
        <v>14</v>
      </c>
      <c r="B22" s="17" t="s">
        <v>36</v>
      </c>
      <c r="C22" s="2"/>
      <c r="D22" s="3"/>
      <c r="E22" s="54">
        <f>SUM(E23+E25+E30+E32)</f>
        <v>5338374.8400000026</v>
      </c>
      <c r="F22" s="54">
        <f>SUM(F23+F25+F30+F32)</f>
        <v>4950632.68</v>
      </c>
      <c r="G22" s="54" t="e">
        <f>+F22-#REF!</f>
        <v>#REF!</v>
      </c>
      <c r="H22" s="57" t="s">
        <v>45</v>
      </c>
      <c r="I22" s="15" t="s">
        <v>10</v>
      </c>
      <c r="J22" s="6"/>
      <c r="K22" s="10"/>
      <c r="L22" s="54">
        <f>SUM(L23)</f>
        <v>6629.31</v>
      </c>
      <c r="M22" s="54">
        <f>SUM(M23)</f>
        <v>2987.95</v>
      </c>
      <c r="O22" s="53" t="e">
        <f>+M23-#REF!</f>
        <v>#REF!</v>
      </c>
    </row>
    <row r="23" spans="1:17" ht="19.5" customHeight="1" x14ac:dyDescent="0.2">
      <c r="A23" s="16"/>
      <c r="B23" s="12" t="s">
        <v>16</v>
      </c>
      <c r="C23" s="14" t="s">
        <v>37</v>
      </c>
      <c r="D23" s="3"/>
      <c r="E23" s="53">
        <f>SUM(E24)</f>
        <v>24295.34</v>
      </c>
      <c r="F23" s="53">
        <f>SUM(F24)</f>
        <v>18095.990000000002</v>
      </c>
      <c r="G23" s="53" t="e">
        <f>+F23-#REF!</f>
        <v>#REF!</v>
      </c>
      <c r="H23" s="10"/>
      <c r="I23" s="14" t="s">
        <v>16</v>
      </c>
      <c r="J23" s="14" t="s">
        <v>10</v>
      </c>
      <c r="K23" s="10"/>
      <c r="L23" s="53">
        <f>SUM(L24)</f>
        <v>6629.31</v>
      </c>
      <c r="M23" s="53">
        <f>SUM(M24)</f>
        <v>2987.95</v>
      </c>
      <c r="O23" s="51" t="e">
        <f>+M24-#REF!</f>
        <v>#REF!</v>
      </c>
    </row>
    <row r="24" spans="1:17" ht="19.5" customHeight="1" x14ac:dyDescent="0.2">
      <c r="A24" s="4"/>
      <c r="B24" s="5"/>
      <c r="C24" s="2" t="s">
        <v>17</v>
      </c>
      <c r="D24" s="3" t="s">
        <v>9</v>
      </c>
      <c r="E24" s="51">
        <v>24295.34</v>
      </c>
      <c r="F24" s="51">
        <v>18095.990000000002</v>
      </c>
      <c r="G24" s="51" t="e">
        <f>+F24-#REF!</f>
        <v>#REF!</v>
      </c>
      <c r="H24" s="10"/>
      <c r="I24" s="6"/>
      <c r="J24" s="2" t="s">
        <v>17</v>
      </c>
      <c r="K24" s="10" t="s">
        <v>10</v>
      </c>
      <c r="L24" s="51">
        <v>6629.31</v>
      </c>
      <c r="M24" s="51">
        <v>2987.95</v>
      </c>
      <c r="O24" s="50" t="e">
        <f>+#REF!-#REF!</f>
        <v>#REF!</v>
      </c>
    </row>
    <row r="25" spans="1:17" ht="19.5" customHeight="1" x14ac:dyDescent="0.2">
      <c r="A25" s="16"/>
      <c r="B25" s="12" t="s">
        <v>24</v>
      </c>
      <c r="C25" s="14" t="s">
        <v>38</v>
      </c>
      <c r="D25" s="3"/>
      <c r="E25" s="53">
        <f>SUM(E26:E29)</f>
        <v>2408445.9100000029</v>
      </c>
      <c r="F25" s="53">
        <f>SUM(F26:F29)</f>
        <v>2643482.75</v>
      </c>
      <c r="G25" s="53" t="e">
        <f>+F25-#REF!</f>
        <v>#REF!</v>
      </c>
      <c r="H25" s="10"/>
      <c r="I25" s="6"/>
      <c r="J25" s="6"/>
      <c r="K25" s="10"/>
      <c r="L25" s="53"/>
      <c r="M25" s="50"/>
      <c r="O25" s="50" t="e">
        <f>+M25-#REF!</f>
        <v>#REF!</v>
      </c>
    </row>
    <row r="26" spans="1:17" ht="35.25" customHeight="1" x14ac:dyDescent="0.2">
      <c r="A26" s="16"/>
      <c r="B26" s="5"/>
      <c r="C26" s="2" t="s">
        <v>17</v>
      </c>
      <c r="D26" s="3" t="s">
        <v>39</v>
      </c>
      <c r="E26" s="51">
        <v>1518530.5900000029</v>
      </c>
      <c r="F26" s="51">
        <v>1458731.71</v>
      </c>
      <c r="G26" s="51" t="e">
        <f>+F26-#REF!</f>
        <v>#REF!</v>
      </c>
      <c r="H26" s="10"/>
      <c r="I26" s="6"/>
      <c r="J26" s="6"/>
      <c r="K26" s="10"/>
      <c r="L26" s="51"/>
      <c r="M26" s="50"/>
      <c r="O26" s="50" t="e">
        <f>+M26-#REF!</f>
        <v>#REF!</v>
      </c>
    </row>
    <row r="27" spans="1:17" ht="31.5" customHeight="1" x14ac:dyDescent="0.2">
      <c r="A27" s="16"/>
      <c r="B27" s="5"/>
      <c r="C27" s="2" t="s">
        <v>18</v>
      </c>
      <c r="D27" s="3" t="s">
        <v>11</v>
      </c>
      <c r="E27" s="51">
        <v>256660.31999999998</v>
      </c>
      <c r="F27" s="51">
        <v>351169.66</v>
      </c>
      <c r="G27" s="51" t="e">
        <f>+F27-#REF!</f>
        <v>#REF!</v>
      </c>
      <c r="H27" s="10"/>
      <c r="I27" s="6"/>
      <c r="J27" s="6"/>
      <c r="K27" s="10"/>
      <c r="L27" s="51"/>
      <c r="M27" s="25"/>
      <c r="O27" s="25" t="e">
        <f>+M27-#REF!</f>
        <v>#REF!</v>
      </c>
    </row>
    <row r="28" spans="1:17" ht="30" x14ac:dyDescent="0.2">
      <c r="A28" s="16"/>
      <c r="B28" s="5"/>
      <c r="C28" s="2" t="s">
        <v>26</v>
      </c>
      <c r="D28" s="1" t="s">
        <v>40</v>
      </c>
      <c r="E28" s="51">
        <v>633227</v>
      </c>
      <c r="F28" s="51">
        <v>793812.15</v>
      </c>
      <c r="G28" s="51" t="e">
        <f>+F28-#REF!</f>
        <v>#REF!</v>
      </c>
      <c r="H28" s="10"/>
      <c r="I28" s="6"/>
      <c r="J28" s="6"/>
      <c r="K28" s="10"/>
      <c r="L28" s="51"/>
      <c r="M28" s="50"/>
      <c r="O28" s="50" t="e">
        <f>+M28-#REF!</f>
        <v>#REF!</v>
      </c>
    </row>
    <row r="29" spans="1:17" ht="19.5" customHeight="1" x14ac:dyDescent="0.2">
      <c r="A29" s="4"/>
      <c r="B29" s="5"/>
      <c r="C29" s="2" t="s">
        <v>19</v>
      </c>
      <c r="D29" s="3" t="s">
        <v>41</v>
      </c>
      <c r="E29" s="51">
        <v>28</v>
      </c>
      <c r="F29" s="51">
        <v>39769.230000000003</v>
      </c>
      <c r="G29" s="51" t="e">
        <f>+F29-#REF!</f>
        <v>#REF!</v>
      </c>
      <c r="H29" s="10"/>
      <c r="I29" s="6"/>
      <c r="J29" s="6"/>
      <c r="K29" s="10"/>
      <c r="L29" s="51"/>
      <c r="M29" s="50"/>
      <c r="O29" s="50" t="e">
        <f>+M29-#REF!</f>
        <v>#REF!</v>
      </c>
    </row>
    <row r="30" spans="1:17" ht="19.5" customHeight="1" x14ac:dyDescent="0.2">
      <c r="A30" s="4"/>
      <c r="B30" s="12" t="s">
        <v>34</v>
      </c>
      <c r="C30" s="14" t="s">
        <v>42</v>
      </c>
      <c r="D30" s="3"/>
      <c r="E30" s="53">
        <f>SUM(E31)</f>
        <v>0</v>
      </c>
      <c r="F30" s="53">
        <f>SUM(F31)</f>
        <v>0</v>
      </c>
      <c r="G30" s="53" t="e">
        <f>+F30-#REF!</f>
        <v>#REF!</v>
      </c>
      <c r="H30" s="10"/>
      <c r="I30" s="6"/>
      <c r="J30" s="6"/>
      <c r="K30" s="10"/>
      <c r="L30" s="53"/>
      <c r="M30" s="25"/>
      <c r="O30" s="25" t="e">
        <f>+M30-#REF!</f>
        <v>#REF!</v>
      </c>
    </row>
    <row r="31" spans="1:17" ht="19.5" customHeight="1" x14ac:dyDescent="0.2">
      <c r="A31" s="4"/>
      <c r="B31" s="5"/>
      <c r="C31" s="2" t="s">
        <v>17</v>
      </c>
      <c r="D31" s="3" t="s">
        <v>42</v>
      </c>
      <c r="E31" s="51">
        <v>0</v>
      </c>
      <c r="F31" s="51">
        <v>0</v>
      </c>
      <c r="G31" s="51" t="e">
        <f>+F31-#REF!</f>
        <v>#REF!</v>
      </c>
      <c r="H31" s="10"/>
      <c r="I31" s="6"/>
      <c r="J31" s="6"/>
      <c r="K31" s="10"/>
      <c r="L31" s="51"/>
      <c r="M31" s="25"/>
      <c r="O31" s="25" t="e">
        <f>+M31-#REF!</f>
        <v>#REF!</v>
      </c>
    </row>
    <row r="32" spans="1:17" ht="19.5" customHeight="1" x14ac:dyDescent="0.2">
      <c r="A32" s="4"/>
      <c r="B32" s="12" t="s">
        <v>43</v>
      </c>
      <c r="C32" s="14" t="s">
        <v>44</v>
      </c>
      <c r="D32" s="3"/>
      <c r="E32" s="53">
        <f>SUM(E33)</f>
        <v>2905633.59</v>
      </c>
      <c r="F32" s="53">
        <f>SUM(F33)</f>
        <v>2289053.94</v>
      </c>
      <c r="G32" s="53" t="e">
        <f>+F32-#REF!</f>
        <v>#REF!</v>
      </c>
      <c r="H32" s="10"/>
      <c r="I32" s="6"/>
      <c r="J32" s="6"/>
      <c r="K32" s="10"/>
      <c r="L32" s="53"/>
      <c r="M32" s="50"/>
      <c r="O32" s="50" t="e">
        <f>+M32-#REF!</f>
        <v>#REF!</v>
      </c>
    </row>
    <row r="33" spans="1:15" ht="19.5" customHeight="1" x14ac:dyDescent="0.2">
      <c r="A33" s="4"/>
      <c r="B33" s="5"/>
      <c r="C33" s="2" t="s">
        <v>17</v>
      </c>
      <c r="D33" s="3" t="s">
        <v>44</v>
      </c>
      <c r="E33" s="51">
        <v>2905633.59</v>
      </c>
      <c r="F33" s="51">
        <v>2289053.94</v>
      </c>
      <c r="G33" s="51" t="e">
        <f>+F33-#REF!</f>
        <v>#REF!</v>
      </c>
      <c r="H33" s="10"/>
      <c r="I33" s="6"/>
      <c r="J33" s="6"/>
      <c r="K33" s="10"/>
      <c r="L33" s="51"/>
      <c r="M33" s="25"/>
      <c r="O33" s="25" t="e">
        <f>+M33-#REF!</f>
        <v>#REF!</v>
      </c>
    </row>
    <row r="34" spans="1:15" ht="19.5" customHeight="1" x14ac:dyDescent="0.2">
      <c r="A34" s="16" t="s">
        <v>45</v>
      </c>
      <c r="B34" s="17" t="s">
        <v>12</v>
      </c>
      <c r="C34" s="2"/>
      <c r="D34" s="3"/>
      <c r="E34" s="54">
        <f>SUM(E35)</f>
        <v>49286.93</v>
      </c>
      <c r="F34" s="54">
        <f>SUM(F35)</f>
        <v>48795.96</v>
      </c>
      <c r="G34" s="54" t="e">
        <f>+F34-#REF!</f>
        <v>#REF!</v>
      </c>
      <c r="H34" s="10"/>
      <c r="I34" s="6"/>
      <c r="J34" s="6"/>
      <c r="K34" s="10"/>
      <c r="L34" s="54"/>
      <c r="M34" s="49"/>
      <c r="O34" s="49" t="e">
        <f>+M34-#REF!</f>
        <v>#REF!</v>
      </c>
    </row>
    <row r="35" spans="1:15" ht="19.5" customHeight="1" x14ac:dyDescent="0.2">
      <c r="A35" s="4"/>
      <c r="B35" s="12" t="s">
        <v>16</v>
      </c>
      <c r="C35" s="14" t="s">
        <v>12</v>
      </c>
      <c r="D35" s="3"/>
      <c r="E35" s="53">
        <f>SUM(E36)</f>
        <v>49286.93</v>
      </c>
      <c r="F35" s="53">
        <f>SUM(F36)</f>
        <v>48795.96</v>
      </c>
      <c r="G35" s="53" t="e">
        <f>+F35-#REF!</f>
        <v>#REF!</v>
      </c>
      <c r="H35" s="10"/>
      <c r="I35" s="6"/>
      <c r="J35" s="6"/>
      <c r="K35" s="10"/>
      <c r="L35" s="53"/>
      <c r="M35" s="50"/>
      <c r="O35" s="50" t="e">
        <f>+M35-#REF!</f>
        <v>#REF!</v>
      </c>
    </row>
    <row r="36" spans="1:15" ht="19.5" customHeight="1" thickBot="1" x14ac:dyDescent="0.25">
      <c r="A36" s="21"/>
      <c r="B36" s="22"/>
      <c r="C36" s="23" t="s">
        <v>17</v>
      </c>
      <c r="D36" s="24" t="s">
        <v>12</v>
      </c>
      <c r="E36" s="55">
        <v>49286.93</v>
      </c>
      <c r="F36" s="55">
        <v>48795.96</v>
      </c>
      <c r="G36" s="55" t="e">
        <f>+F36-#REF!</f>
        <v>#REF!</v>
      </c>
      <c r="H36" s="34"/>
      <c r="I36" s="35"/>
      <c r="J36" s="35"/>
      <c r="K36" s="34"/>
      <c r="L36" s="55"/>
      <c r="M36" s="26"/>
      <c r="O36" s="26" t="e">
        <f>+M36-#REF!</f>
        <v>#REF!</v>
      </c>
    </row>
    <row r="37" spans="1:15" ht="19.5" customHeight="1" thickBot="1" x14ac:dyDescent="0.25">
      <c r="A37" s="71" t="s">
        <v>46</v>
      </c>
      <c r="B37" s="72"/>
      <c r="C37" s="72"/>
      <c r="D37" s="72"/>
      <c r="E37" s="33">
        <f>+E34+E22+E5</f>
        <v>36808959.580000006</v>
      </c>
      <c r="F37" s="33">
        <f>+F34+F22+F5</f>
        <v>35934451.939999998</v>
      </c>
      <c r="G37" s="33" t="e">
        <f>+F37-#REF!</f>
        <v>#REF!</v>
      </c>
      <c r="H37" s="38" t="s">
        <v>51</v>
      </c>
      <c r="I37" s="39"/>
      <c r="J37" s="39"/>
      <c r="K37" s="40"/>
      <c r="L37" s="33">
        <f>+L22+L12+L5</f>
        <v>36808959.579999998</v>
      </c>
      <c r="M37" s="33">
        <f>+M22+M12+M5</f>
        <v>35934451.939999998</v>
      </c>
      <c r="N37" s="69"/>
      <c r="O37" s="33" t="e">
        <f>+M37-#REF!</f>
        <v>#REF!</v>
      </c>
    </row>
    <row r="38" spans="1:15" ht="19.5" customHeight="1" x14ac:dyDescent="0.2">
      <c r="C38" s="18"/>
      <c r="E38" s="27"/>
      <c r="F38" s="27"/>
      <c r="G38" s="27"/>
      <c r="L38" s="27" t="s">
        <v>519</v>
      </c>
      <c r="M38" s="27" t="s">
        <v>519</v>
      </c>
      <c r="O38" s="27"/>
    </row>
    <row r="39" spans="1:15" x14ac:dyDescent="0.2">
      <c r="C39" s="18"/>
      <c r="E39" s="58"/>
      <c r="F39" s="58"/>
      <c r="G39" s="58"/>
      <c r="L39" s="70">
        <f>+E37-L37</f>
        <v>0</v>
      </c>
      <c r="M39" s="27">
        <f>+F37-M37</f>
        <v>0</v>
      </c>
      <c r="O39" s="27"/>
    </row>
    <row r="40" spans="1:15" x14ac:dyDescent="0.2">
      <c r="C40" s="18"/>
      <c r="E40" s="58"/>
      <c r="F40" s="58"/>
      <c r="G40" s="58"/>
      <c r="K40" s="27"/>
      <c r="L40" s="58"/>
      <c r="M40" s="27"/>
      <c r="O40" s="27"/>
    </row>
    <row r="41" spans="1:15" x14ac:dyDescent="0.2">
      <c r="E41" s="27"/>
      <c r="F41" s="27"/>
      <c r="L41" s="27"/>
      <c r="M41" s="27"/>
      <c r="O41" s="27"/>
    </row>
    <row r="42" spans="1:15" x14ac:dyDescent="0.2">
      <c r="M42" s="27"/>
      <c r="O42" s="27"/>
    </row>
    <row r="43" spans="1:15" x14ac:dyDescent="0.2">
      <c r="M43" s="27"/>
      <c r="O43" s="27"/>
    </row>
    <row r="44" spans="1:15" x14ac:dyDescent="0.2">
      <c r="M44" s="27"/>
      <c r="O44" s="27"/>
    </row>
    <row r="45" spans="1:15" x14ac:dyDescent="0.2">
      <c r="M45" s="27"/>
      <c r="O45" s="27"/>
    </row>
    <row r="46" spans="1:15" x14ac:dyDescent="0.2">
      <c r="M46" s="27"/>
      <c r="O46" s="27"/>
    </row>
    <row r="47" spans="1:15" x14ac:dyDescent="0.2">
      <c r="M47" s="27"/>
      <c r="O47" s="27"/>
    </row>
    <row r="48" spans="1:15" x14ac:dyDescent="0.2">
      <c r="M48" s="27"/>
      <c r="O48" s="27"/>
    </row>
    <row r="49" spans="13:15" x14ac:dyDescent="0.2">
      <c r="M49" s="27"/>
      <c r="O49" s="27"/>
    </row>
    <row r="50" spans="13:15" x14ac:dyDescent="0.2">
      <c r="M50" s="27"/>
      <c r="O50" s="27"/>
    </row>
  </sheetData>
  <mergeCells count="2">
    <mergeCell ref="A37:D37"/>
    <mergeCell ref="A2:D2"/>
  </mergeCells>
  <phoneticPr fontId="6" type="noConversion"/>
  <conditionalFormatting sqref="L39">
    <cfRule type="cellIs" dxfId="1" priority="3" stopIfTrue="1" operator="equal">
      <formula>0</formula>
    </cfRule>
  </conditionalFormatting>
  <conditionalFormatting sqref="M39">
    <cfRule type="cellIs" dxfId="0" priority="1" stopIfTrue="1" operator="equal">
      <formula>0</formula>
    </cfRule>
  </conditionalFormatting>
  <printOptions horizontalCentered="1" verticalCentered="1"/>
  <pageMargins left="0.19685039370078741" right="0.19685039370078741" top="0.23622047244094491" bottom="0.23622047244094491" header="0.15748031496062992" footer="0.11811023622047245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4"/>
  <sheetViews>
    <sheetView topLeftCell="A100" workbookViewId="0">
      <selection activeCell="O11" sqref="O11"/>
    </sheetView>
  </sheetViews>
  <sheetFormatPr defaultRowHeight="12.75" x14ac:dyDescent="0.2"/>
  <cols>
    <col min="1" max="1" width="53.5703125" style="61" bestFit="1" customWidth="1"/>
    <col min="2" max="3" width="14.140625" style="65" bestFit="1" customWidth="1"/>
  </cols>
  <sheetData>
    <row r="1" spans="1:4" ht="21" x14ac:dyDescent="0.2">
      <c r="A1" s="59" t="s">
        <v>61</v>
      </c>
    </row>
    <row r="2" spans="1:4" x14ac:dyDescent="0.2">
      <c r="A2" s="60" t="s">
        <v>62</v>
      </c>
      <c r="B2" s="66" t="s">
        <v>63</v>
      </c>
    </row>
    <row r="3" spans="1:4" x14ac:dyDescent="0.2">
      <c r="A3" s="61" t="s">
        <v>22</v>
      </c>
      <c r="B3" s="65">
        <v>34236048.789999999</v>
      </c>
      <c r="C3" s="65" t="e">
        <f>+SUMIF(#REF!,'Schema coy'!A:A,#REF!)</f>
        <v>#REF!</v>
      </c>
      <c r="D3" s="67" t="e">
        <f>+B3-C3</f>
        <v>#REF!</v>
      </c>
    </row>
    <row r="4" spans="1:4" x14ac:dyDescent="0.2">
      <c r="A4" s="61" t="s">
        <v>64</v>
      </c>
      <c r="B4" s="65">
        <v>30054923.41</v>
      </c>
      <c r="C4" s="65" t="e">
        <f>+SUMIF(#REF!,'Schema coy'!A:A,#REF!)</f>
        <v>#REF!</v>
      </c>
      <c r="D4" s="67" t="e">
        <f t="shared" ref="D4:D67" si="0">+B4-C4</f>
        <v>#REF!</v>
      </c>
    </row>
    <row r="5" spans="1:4" x14ac:dyDescent="0.2">
      <c r="A5" s="61" t="s">
        <v>65</v>
      </c>
      <c r="B5" s="65">
        <v>5459.73</v>
      </c>
      <c r="C5" s="65" t="e">
        <f>+SUMIF(#REF!,'Schema coy'!A:A,#REF!)</f>
        <v>#REF!</v>
      </c>
      <c r="D5" s="67" t="e">
        <f t="shared" si="0"/>
        <v>#REF!</v>
      </c>
    </row>
    <row r="6" spans="1:4" x14ac:dyDescent="0.2">
      <c r="A6" s="61" t="s">
        <v>66</v>
      </c>
      <c r="B6" s="65">
        <v>2518.9</v>
      </c>
      <c r="C6" s="65" t="e">
        <f>+SUMIF(#REF!,'Schema coy'!A:A,#REF!)</f>
        <v>#REF!</v>
      </c>
      <c r="D6" s="67" t="e">
        <f t="shared" si="0"/>
        <v>#REF!</v>
      </c>
    </row>
    <row r="7" spans="1:4" x14ac:dyDescent="0.2">
      <c r="A7" s="61" t="s">
        <v>67</v>
      </c>
      <c r="B7" s="65">
        <v>2518.9</v>
      </c>
      <c r="C7" s="65" t="e">
        <f>+SUMIF(#REF!,'Schema coy'!A:A,#REF!)</f>
        <v>#REF!</v>
      </c>
      <c r="D7" s="67" t="e">
        <f t="shared" si="0"/>
        <v>#REF!</v>
      </c>
    </row>
    <row r="8" spans="1:4" x14ac:dyDescent="0.2">
      <c r="A8" s="61" t="s">
        <v>68</v>
      </c>
      <c r="B8" s="65">
        <v>2518.9</v>
      </c>
      <c r="C8" s="65" t="e">
        <f>+SUMIF(#REF!,'Schema coy'!A:A,#REF!)</f>
        <v>#REF!</v>
      </c>
      <c r="D8" s="67" t="e">
        <f t="shared" si="0"/>
        <v>#REF!</v>
      </c>
    </row>
    <row r="9" spans="1:4" x14ac:dyDescent="0.2">
      <c r="A9" s="61" t="s">
        <v>69</v>
      </c>
      <c r="B9" s="65">
        <v>2940.83</v>
      </c>
      <c r="C9" s="65" t="e">
        <f>+SUMIF(#REF!,'Schema coy'!A:A,#REF!)</f>
        <v>#REF!</v>
      </c>
      <c r="D9" s="67" t="e">
        <f t="shared" si="0"/>
        <v>#REF!</v>
      </c>
    </row>
    <row r="10" spans="1:4" x14ac:dyDescent="0.2">
      <c r="A10" s="61" t="s">
        <v>70</v>
      </c>
      <c r="B10" s="65">
        <v>2940.83</v>
      </c>
      <c r="C10" s="65" t="e">
        <f>+SUMIF(#REF!,'Schema coy'!A:A,#REF!)</f>
        <v>#REF!</v>
      </c>
      <c r="D10" s="67" t="e">
        <f t="shared" si="0"/>
        <v>#REF!</v>
      </c>
    </row>
    <row r="11" spans="1:4" x14ac:dyDescent="0.2">
      <c r="A11" s="61" t="s">
        <v>71</v>
      </c>
      <c r="B11" s="65">
        <v>2940.83</v>
      </c>
      <c r="C11" s="65" t="e">
        <f>+SUMIF(#REF!,'Schema coy'!A:A,#REF!)</f>
        <v>#REF!</v>
      </c>
      <c r="D11" s="67" t="e">
        <f t="shared" si="0"/>
        <v>#REF!</v>
      </c>
    </row>
    <row r="12" spans="1:4" x14ac:dyDescent="0.2">
      <c r="A12" s="61" t="s">
        <v>72</v>
      </c>
      <c r="B12" s="65">
        <v>29899502.350000001</v>
      </c>
      <c r="C12" s="65" t="e">
        <f>+SUMIF(#REF!,'Schema coy'!A:A,#REF!)</f>
        <v>#REF!</v>
      </c>
      <c r="D12" s="67" t="e">
        <f t="shared" si="0"/>
        <v>#REF!</v>
      </c>
    </row>
    <row r="13" spans="1:4" x14ac:dyDescent="0.2">
      <c r="A13" s="61" t="s">
        <v>73</v>
      </c>
      <c r="B13" s="65">
        <v>29692328.359999999</v>
      </c>
      <c r="C13" s="65" t="e">
        <f>+SUMIF(#REF!,'Schema coy'!A:A,#REF!)</f>
        <v>#REF!</v>
      </c>
      <c r="D13" s="67" t="e">
        <f t="shared" si="0"/>
        <v>#REF!</v>
      </c>
    </row>
    <row r="14" spans="1:4" x14ac:dyDescent="0.2">
      <c r="A14" s="61" t="s">
        <v>74</v>
      </c>
      <c r="B14" s="65">
        <v>29692328.359999999</v>
      </c>
      <c r="C14" s="65" t="e">
        <f>+SUMIF(#REF!,'Schema coy'!A:A,#REF!)</f>
        <v>#REF!</v>
      </c>
      <c r="D14" s="67" t="e">
        <f t="shared" si="0"/>
        <v>#REF!</v>
      </c>
    </row>
    <row r="15" spans="1:4" x14ac:dyDescent="0.2">
      <c r="A15" s="61" t="s">
        <v>75</v>
      </c>
      <c r="B15" s="65">
        <v>29692985.859999999</v>
      </c>
      <c r="C15" s="65" t="e">
        <f>+SUMIF(#REF!,'Schema coy'!A:A,#REF!)</f>
        <v>#REF!</v>
      </c>
      <c r="D15" s="67" t="e">
        <f t="shared" si="0"/>
        <v>#REF!</v>
      </c>
    </row>
    <row r="16" spans="1:4" x14ac:dyDescent="0.2">
      <c r="A16" s="61" t="s">
        <v>76</v>
      </c>
      <c r="B16" s="65">
        <v>-657.5</v>
      </c>
      <c r="C16" s="65" t="e">
        <f>+SUMIF(#REF!,'Schema coy'!A:A,#REF!)</f>
        <v>#REF!</v>
      </c>
      <c r="D16" s="67" t="e">
        <f t="shared" si="0"/>
        <v>#REF!</v>
      </c>
    </row>
    <row r="17" spans="1:4" x14ac:dyDescent="0.2">
      <c r="A17" s="61" t="s">
        <v>77</v>
      </c>
      <c r="B17" s="65">
        <v>23936.38</v>
      </c>
      <c r="C17" s="65" t="e">
        <f>+SUMIF(#REF!,'Schema coy'!A:A,#REF!)</f>
        <v>#REF!</v>
      </c>
      <c r="D17" s="67" t="e">
        <f t="shared" si="0"/>
        <v>#REF!</v>
      </c>
    </row>
    <row r="18" spans="1:4" x14ac:dyDescent="0.2">
      <c r="A18" s="61" t="s">
        <v>78</v>
      </c>
      <c r="B18" s="65">
        <v>23936.38</v>
      </c>
      <c r="C18" s="65" t="e">
        <f>+SUMIF(#REF!,'Schema coy'!A:A,#REF!)</f>
        <v>#REF!</v>
      </c>
      <c r="D18" s="67" t="e">
        <f t="shared" si="0"/>
        <v>#REF!</v>
      </c>
    </row>
    <row r="19" spans="1:4" x14ac:dyDescent="0.2">
      <c r="A19" s="61" t="s">
        <v>79</v>
      </c>
      <c r="B19" s="65">
        <v>63813.59</v>
      </c>
      <c r="C19" s="65" t="e">
        <f>+SUMIF(#REF!,'Schema coy'!A:A,#REF!)</f>
        <v>#REF!</v>
      </c>
      <c r="D19" s="67" t="e">
        <f t="shared" si="0"/>
        <v>#REF!</v>
      </c>
    </row>
    <row r="20" spans="1:4" x14ac:dyDescent="0.2">
      <c r="A20" s="61" t="s">
        <v>80</v>
      </c>
      <c r="B20" s="65">
        <v>-39877.21</v>
      </c>
      <c r="C20" s="65" t="e">
        <f>+SUMIF(#REF!,'Schema coy'!A:A,#REF!)</f>
        <v>#REF!</v>
      </c>
      <c r="D20" s="67" t="e">
        <f t="shared" si="0"/>
        <v>#REF!</v>
      </c>
    </row>
    <row r="21" spans="1:4" x14ac:dyDescent="0.2">
      <c r="A21" s="61" t="s">
        <v>81</v>
      </c>
      <c r="B21" s="65">
        <v>77835.91</v>
      </c>
      <c r="C21" s="65" t="e">
        <f>+SUMIF(#REF!,'Schema coy'!A:A,#REF!)</f>
        <v>#REF!</v>
      </c>
      <c r="D21" s="67" t="e">
        <f t="shared" si="0"/>
        <v>#REF!</v>
      </c>
    </row>
    <row r="22" spans="1:4" x14ac:dyDescent="0.2">
      <c r="A22" s="61" t="s">
        <v>82</v>
      </c>
      <c r="B22" s="65">
        <v>3871.17</v>
      </c>
      <c r="C22" s="65" t="e">
        <f>+SUMIF(#REF!,'Schema coy'!A:A,#REF!)</f>
        <v>#REF!</v>
      </c>
      <c r="D22" s="67" t="e">
        <f t="shared" si="0"/>
        <v>#REF!</v>
      </c>
    </row>
    <row r="23" spans="1:4" x14ac:dyDescent="0.2">
      <c r="A23" s="61" t="s">
        <v>83</v>
      </c>
      <c r="B23" s="65">
        <v>59292.62</v>
      </c>
      <c r="C23" s="65" t="e">
        <f>+SUMIF(#REF!,'Schema coy'!A:A,#REF!)</f>
        <v>#REF!</v>
      </c>
      <c r="D23" s="67" t="e">
        <f t="shared" si="0"/>
        <v>#REF!</v>
      </c>
    </row>
    <row r="24" spans="1:4" x14ac:dyDescent="0.2">
      <c r="A24" s="61" t="s">
        <v>84</v>
      </c>
      <c r="B24" s="65">
        <v>-55421.45</v>
      </c>
      <c r="C24" s="65" t="e">
        <f>+SUMIF(#REF!,'Schema coy'!A:A,#REF!)</f>
        <v>#REF!</v>
      </c>
      <c r="D24" s="67" t="e">
        <f t="shared" si="0"/>
        <v>#REF!</v>
      </c>
    </row>
    <row r="25" spans="1:4" x14ac:dyDescent="0.2">
      <c r="A25" s="61" t="s">
        <v>85</v>
      </c>
      <c r="B25" s="65">
        <v>56952.9</v>
      </c>
      <c r="C25" s="65" t="e">
        <f>+SUMIF(#REF!,'Schema coy'!A:A,#REF!)</f>
        <v>#REF!</v>
      </c>
      <c r="D25" s="67" t="e">
        <f t="shared" si="0"/>
        <v>#REF!</v>
      </c>
    </row>
    <row r="26" spans="1:4" x14ac:dyDescent="0.2">
      <c r="A26" s="61" t="s">
        <v>86</v>
      </c>
      <c r="B26" s="65">
        <v>1673726.78</v>
      </c>
      <c r="C26" s="65" t="e">
        <f>+SUMIF(#REF!,'Schema coy'!A:A,#REF!)</f>
        <v>#REF!</v>
      </c>
      <c r="D26" s="67" t="e">
        <f t="shared" si="0"/>
        <v>#REF!</v>
      </c>
    </row>
    <row r="27" spans="1:4" x14ac:dyDescent="0.2">
      <c r="A27" s="61" t="s">
        <v>87</v>
      </c>
      <c r="B27" s="65">
        <v>-1616773.88</v>
      </c>
      <c r="C27" s="65" t="e">
        <f>+SUMIF(#REF!,'Schema coy'!A:A,#REF!)</f>
        <v>#REF!</v>
      </c>
      <c r="D27" s="67" t="e">
        <f t="shared" si="0"/>
        <v>#REF!</v>
      </c>
    </row>
    <row r="28" spans="1:4" x14ac:dyDescent="0.2">
      <c r="A28" s="61" t="s">
        <v>88</v>
      </c>
      <c r="B28" s="65">
        <v>17011.84</v>
      </c>
      <c r="C28" s="65" t="e">
        <f>+SUMIF(#REF!,'Schema coy'!A:A,#REF!)</f>
        <v>#REF!</v>
      </c>
      <c r="D28" s="67" t="e">
        <f t="shared" si="0"/>
        <v>#REF!</v>
      </c>
    </row>
    <row r="29" spans="1:4" x14ac:dyDescent="0.2">
      <c r="A29" s="61" t="s">
        <v>89</v>
      </c>
      <c r="B29" s="65">
        <v>361914.19</v>
      </c>
      <c r="C29" s="65" t="e">
        <f>+SUMIF(#REF!,'Schema coy'!A:A,#REF!)</f>
        <v>#REF!</v>
      </c>
      <c r="D29" s="67" t="e">
        <f t="shared" si="0"/>
        <v>#REF!</v>
      </c>
    </row>
    <row r="30" spans="1:4" x14ac:dyDescent="0.2">
      <c r="A30" s="61" t="s">
        <v>90</v>
      </c>
      <c r="B30" s="65">
        <v>-344902.35</v>
      </c>
      <c r="C30" s="65" t="e">
        <f>+SUMIF(#REF!,'Schema coy'!A:A,#REF!)</f>
        <v>#REF!</v>
      </c>
      <c r="D30" s="67" t="e">
        <f t="shared" si="0"/>
        <v>#REF!</v>
      </c>
    </row>
    <row r="31" spans="1:4" x14ac:dyDescent="0.2">
      <c r="A31" s="61" t="s">
        <v>91</v>
      </c>
      <c r="B31" s="65">
        <v>0</v>
      </c>
      <c r="C31" s="65" t="e">
        <f>+SUMIF(#REF!,'Schema coy'!A:A,#REF!)</f>
        <v>#REF!</v>
      </c>
      <c r="D31" s="67" t="e">
        <f t="shared" si="0"/>
        <v>#REF!</v>
      </c>
    </row>
    <row r="32" spans="1:4" x14ac:dyDescent="0.2">
      <c r="A32" s="61" t="s">
        <v>92</v>
      </c>
      <c r="B32" s="65">
        <v>7513.88</v>
      </c>
      <c r="C32" s="65" t="e">
        <f>+SUMIF(#REF!,'Schema coy'!A:A,#REF!)</f>
        <v>#REF!</v>
      </c>
      <c r="D32" s="67" t="e">
        <f t="shared" si="0"/>
        <v>#REF!</v>
      </c>
    </row>
    <row r="33" spans="1:4" x14ac:dyDescent="0.2">
      <c r="A33" s="61" t="s">
        <v>93</v>
      </c>
      <c r="B33" s="65">
        <v>-7513.88</v>
      </c>
      <c r="C33" s="65" t="e">
        <f>+SUMIF(#REF!,'Schema coy'!A:A,#REF!)</f>
        <v>#REF!</v>
      </c>
      <c r="D33" s="67" t="e">
        <f t="shared" si="0"/>
        <v>#REF!</v>
      </c>
    </row>
    <row r="34" spans="1:4" x14ac:dyDescent="0.2">
      <c r="A34" s="61" t="s">
        <v>94</v>
      </c>
      <c r="B34" s="65">
        <v>105360.22</v>
      </c>
      <c r="C34" s="65" t="e">
        <f>+SUMIF(#REF!,'Schema coy'!A:A,#REF!)</f>
        <v>#REF!</v>
      </c>
      <c r="D34" s="67" t="e">
        <f t="shared" si="0"/>
        <v>#REF!</v>
      </c>
    </row>
    <row r="35" spans="1:4" x14ac:dyDescent="0.2">
      <c r="A35" s="61" t="s">
        <v>95</v>
      </c>
      <c r="B35" s="65">
        <v>54704.17</v>
      </c>
      <c r="C35" s="65" t="e">
        <f>+SUMIF(#REF!,'Schema coy'!A:A,#REF!)</f>
        <v>#REF!</v>
      </c>
      <c r="D35" s="67" t="e">
        <f t="shared" si="0"/>
        <v>#REF!</v>
      </c>
    </row>
    <row r="36" spans="1:4" x14ac:dyDescent="0.2">
      <c r="A36" s="61" t="s">
        <v>96</v>
      </c>
      <c r="B36" s="65">
        <v>931358.17</v>
      </c>
      <c r="C36" s="65" t="e">
        <f>+SUMIF(#REF!,'Schema coy'!A:A,#REF!)</f>
        <v>#REF!</v>
      </c>
      <c r="D36" s="67" t="e">
        <f t="shared" si="0"/>
        <v>#REF!</v>
      </c>
    </row>
    <row r="37" spans="1:4" x14ac:dyDescent="0.2">
      <c r="A37" s="61" t="s">
        <v>97</v>
      </c>
      <c r="B37" s="65">
        <v>-876654</v>
      </c>
      <c r="C37" s="65" t="e">
        <f>+SUMIF(#REF!,'Schema coy'!A:A,#REF!)</f>
        <v>#REF!</v>
      </c>
      <c r="D37" s="67" t="e">
        <f t="shared" si="0"/>
        <v>#REF!</v>
      </c>
    </row>
    <row r="38" spans="1:4" x14ac:dyDescent="0.2">
      <c r="A38" s="61" t="s">
        <v>98</v>
      </c>
      <c r="B38" s="65">
        <v>50656.05</v>
      </c>
      <c r="C38" s="65" t="e">
        <f>+SUMIF(#REF!,'Schema coy'!A:A,#REF!)</f>
        <v>#REF!</v>
      </c>
      <c r="D38" s="67" t="e">
        <f t="shared" si="0"/>
        <v>#REF!</v>
      </c>
    </row>
    <row r="39" spans="1:4" x14ac:dyDescent="0.2">
      <c r="A39" s="61" t="s">
        <v>99</v>
      </c>
      <c r="B39" s="65">
        <v>107306.73</v>
      </c>
      <c r="C39" s="65" t="e">
        <f>+SUMIF(#REF!,'Schema coy'!A:A,#REF!)</f>
        <v>#REF!</v>
      </c>
      <c r="D39" s="67" t="e">
        <f t="shared" si="0"/>
        <v>#REF!</v>
      </c>
    </row>
    <row r="40" spans="1:4" x14ac:dyDescent="0.2">
      <c r="A40" s="61" t="s">
        <v>100</v>
      </c>
      <c r="B40" s="65">
        <v>-105759.7</v>
      </c>
      <c r="C40" s="65" t="e">
        <f>+SUMIF(#REF!,'Schema coy'!A:A,#REF!)</f>
        <v>#REF!</v>
      </c>
      <c r="D40" s="67" t="e">
        <f t="shared" si="0"/>
        <v>#REF!</v>
      </c>
    </row>
    <row r="41" spans="1:4" x14ac:dyDescent="0.2">
      <c r="A41" s="61" t="s">
        <v>101</v>
      </c>
      <c r="B41" s="65">
        <v>248783.83</v>
      </c>
      <c r="C41" s="65" t="e">
        <f>+SUMIF(#REF!,'Schema coy'!A:A,#REF!)</f>
        <v>#REF!</v>
      </c>
      <c r="D41" s="67" t="e">
        <f t="shared" si="0"/>
        <v>#REF!</v>
      </c>
    </row>
    <row r="42" spans="1:4" x14ac:dyDescent="0.2">
      <c r="A42" s="61" t="s">
        <v>102</v>
      </c>
      <c r="B42" s="65">
        <v>-199674.81</v>
      </c>
      <c r="C42" s="65" t="e">
        <f>+SUMIF(#REF!,'Schema coy'!A:A,#REF!)</f>
        <v>#REF!</v>
      </c>
      <c r="D42" s="67" t="e">
        <f t="shared" si="0"/>
        <v>#REF!</v>
      </c>
    </row>
    <row r="43" spans="1:4" x14ac:dyDescent="0.2">
      <c r="A43" s="61" t="s">
        <v>103</v>
      </c>
      <c r="B43" s="65">
        <v>41.48</v>
      </c>
      <c r="C43" s="65" t="e">
        <f>+SUMIF(#REF!,'Schema coy'!A:A,#REF!)</f>
        <v>#REF!</v>
      </c>
      <c r="D43" s="67" t="e">
        <f t="shared" si="0"/>
        <v>#REF!</v>
      </c>
    </row>
    <row r="44" spans="1:4" x14ac:dyDescent="0.2">
      <c r="A44" s="61" t="s">
        <v>104</v>
      </c>
      <c r="B44" s="65">
        <v>0</v>
      </c>
      <c r="C44" s="65" t="e">
        <f>+SUMIF(#REF!,'Schema coy'!A:A,#REF!)</f>
        <v>#REF!</v>
      </c>
      <c r="D44" s="67" t="e">
        <f t="shared" si="0"/>
        <v>#REF!</v>
      </c>
    </row>
    <row r="45" spans="1:4" x14ac:dyDescent="0.2">
      <c r="A45" s="61" t="s">
        <v>105</v>
      </c>
      <c r="B45" s="65">
        <v>43690</v>
      </c>
      <c r="C45" s="65" t="e">
        <f>+SUMIF(#REF!,'Schema coy'!A:A,#REF!)</f>
        <v>#REF!</v>
      </c>
      <c r="D45" s="67" t="e">
        <f t="shared" si="0"/>
        <v>#REF!</v>
      </c>
    </row>
    <row r="46" spans="1:4" x14ac:dyDescent="0.2">
      <c r="A46" s="61" t="s">
        <v>106</v>
      </c>
      <c r="B46" s="65">
        <v>-43690</v>
      </c>
      <c r="C46" s="65" t="e">
        <f>+SUMIF(#REF!,'Schema coy'!A:A,#REF!)</f>
        <v>#REF!</v>
      </c>
      <c r="D46" s="67" t="e">
        <f t="shared" si="0"/>
        <v>#REF!</v>
      </c>
    </row>
    <row r="47" spans="1:4" x14ac:dyDescent="0.2">
      <c r="A47" s="61" t="s">
        <v>107</v>
      </c>
      <c r="B47" s="65">
        <v>41.48</v>
      </c>
      <c r="C47" s="65" t="e">
        <f>+SUMIF(#REF!,'Schema coy'!A:A,#REF!)</f>
        <v>#REF!</v>
      </c>
      <c r="D47" s="67" t="e">
        <f t="shared" si="0"/>
        <v>#REF!</v>
      </c>
    </row>
    <row r="48" spans="1:4" x14ac:dyDescent="0.2">
      <c r="A48" s="61" t="s">
        <v>108</v>
      </c>
      <c r="B48" s="65">
        <v>13042.46</v>
      </c>
      <c r="C48" s="65" t="e">
        <f>+SUMIF(#REF!,'Schema coy'!A:A,#REF!)</f>
        <v>#REF!</v>
      </c>
      <c r="D48" s="67" t="e">
        <f t="shared" si="0"/>
        <v>#REF!</v>
      </c>
    </row>
    <row r="49" spans="1:4" x14ac:dyDescent="0.2">
      <c r="A49" s="61" t="s">
        <v>109</v>
      </c>
      <c r="B49" s="65">
        <v>-13000.98</v>
      </c>
      <c r="C49" s="65" t="e">
        <f>+SUMIF(#REF!,'Schema coy'!A:A,#REF!)</f>
        <v>#REF!</v>
      </c>
      <c r="D49" s="67" t="e">
        <f t="shared" si="0"/>
        <v>#REF!</v>
      </c>
    </row>
    <row r="50" spans="1:4" x14ac:dyDescent="0.2">
      <c r="A50" s="61" t="s">
        <v>110</v>
      </c>
      <c r="B50" s="65">
        <v>0</v>
      </c>
      <c r="C50" s="65" t="e">
        <f>+SUMIF(#REF!,'Schema coy'!A:A,#REF!)</f>
        <v>#REF!</v>
      </c>
      <c r="D50" s="67" t="e">
        <f t="shared" si="0"/>
        <v>#REF!</v>
      </c>
    </row>
    <row r="51" spans="1:4" x14ac:dyDescent="0.2">
      <c r="A51" s="61" t="s">
        <v>111</v>
      </c>
      <c r="B51" s="65">
        <v>0</v>
      </c>
      <c r="C51" s="65" t="e">
        <f>+SUMIF(#REF!,'Schema coy'!A:A,#REF!)</f>
        <v>#REF!</v>
      </c>
      <c r="D51" s="67" t="e">
        <f t="shared" si="0"/>
        <v>#REF!</v>
      </c>
    </row>
    <row r="52" spans="1:4" x14ac:dyDescent="0.2">
      <c r="A52" s="61" t="s">
        <v>112</v>
      </c>
      <c r="B52" s="65">
        <v>149961.32999999999</v>
      </c>
      <c r="C52" s="65" t="e">
        <f>+SUMIF(#REF!,'Schema coy'!A:A,#REF!)</f>
        <v>#REF!</v>
      </c>
      <c r="D52" s="67" t="e">
        <f t="shared" si="0"/>
        <v>#REF!</v>
      </c>
    </row>
    <row r="53" spans="1:4" x14ac:dyDescent="0.2">
      <c r="A53" s="61" t="s">
        <v>113</v>
      </c>
      <c r="B53" s="65">
        <v>149961.32999999999</v>
      </c>
      <c r="C53" s="65" t="e">
        <f>+SUMIF(#REF!,'Schema coy'!A:A,#REF!)</f>
        <v>#REF!</v>
      </c>
      <c r="D53" s="67" t="e">
        <f t="shared" si="0"/>
        <v>#REF!</v>
      </c>
    </row>
    <row r="54" spans="1:4" x14ac:dyDescent="0.2">
      <c r="A54" s="61" t="s">
        <v>114</v>
      </c>
      <c r="B54" s="65">
        <v>1549.2</v>
      </c>
      <c r="C54" s="65" t="e">
        <f>+SUMIF(#REF!,'Schema coy'!A:A,#REF!)</f>
        <v>#REF!</v>
      </c>
      <c r="D54" s="67" t="e">
        <f t="shared" si="0"/>
        <v>#REF!</v>
      </c>
    </row>
    <row r="55" spans="1:4" x14ac:dyDescent="0.2">
      <c r="A55" s="61" t="s">
        <v>115</v>
      </c>
      <c r="B55" s="65">
        <v>1549.2</v>
      </c>
      <c r="C55" s="65" t="e">
        <f>+SUMIF(#REF!,'Schema coy'!A:A,#REF!)</f>
        <v>#REF!</v>
      </c>
      <c r="D55" s="67" t="e">
        <f t="shared" si="0"/>
        <v>#REF!</v>
      </c>
    </row>
    <row r="56" spans="1:4" x14ac:dyDescent="0.2">
      <c r="A56" s="61" t="s">
        <v>116</v>
      </c>
      <c r="B56" s="65">
        <v>148412.13</v>
      </c>
      <c r="C56" s="65" t="e">
        <f>+SUMIF(#REF!,'Schema coy'!A:A,#REF!)</f>
        <v>#REF!</v>
      </c>
      <c r="D56" s="67" t="e">
        <f t="shared" si="0"/>
        <v>#REF!</v>
      </c>
    </row>
    <row r="57" spans="1:4" x14ac:dyDescent="0.2">
      <c r="A57" s="61" t="s">
        <v>117</v>
      </c>
      <c r="B57" s="65">
        <v>77.47</v>
      </c>
      <c r="C57" s="65" t="e">
        <f>+SUMIF(#REF!,'Schema coy'!A:A,#REF!)</f>
        <v>#REF!</v>
      </c>
      <c r="D57" s="67" t="e">
        <f t="shared" si="0"/>
        <v>#REF!</v>
      </c>
    </row>
    <row r="58" spans="1:4" x14ac:dyDescent="0.2">
      <c r="A58" s="61" t="s">
        <v>118</v>
      </c>
      <c r="B58" s="65">
        <v>148334.66</v>
      </c>
      <c r="C58" s="65" t="e">
        <f>+SUMIF(#REF!,'Schema coy'!A:A,#REF!)</f>
        <v>#REF!</v>
      </c>
      <c r="D58" s="67" t="e">
        <f t="shared" si="0"/>
        <v>#REF!</v>
      </c>
    </row>
    <row r="59" spans="1:4" x14ac:dyDescent="0.2">
      <c r="A59" s="61" t="s">
        <v>119</v>
      </c>
      <c r="B59" s="65">
        <v>4151840.89</v>
      </c>
      <c r="C59" s="65" t="e">
        <f>+SUMIF(#REF!,'Schema coy'!A:A,#REF!)</f>
        <v>#REF!</v>
      </c>
      <c r="D59" s="67" t="e">
        <f t="shared" si="0"/>
        <v>#REF!</v>
      </c>
    </row>
    <row r="60" spans="1:4" x14ac:dyDescent="0.2">
      <c r="A60" s="61" t="s">
        <v>120</v>
      </c>
      <c r="B60" s="65">
        <v>49670.95</v>
      </c>
      <c r="C60" s="65" t="e">
        <f>+SUMIF(#REF!,'Schema coy'!A:A,#REF!)</f>
        <v>#REF!</v>
      </c>
      <c r="D60" s="67" t="e">
        <f t="shared" si="0"/>
        <v>#REF!</v>
      </c>
    </row>
    <row r="61" spans="1:4" x14ac:dyDescent="0.2">
      <c r="A61" s="61" t="s">
        <v>121</v>
      </c>
      <c r="B61" s="65">
        <v>49670.95</v>
      </c>
      <c r="C61" s="65" t="e">
        <f>+SUMIF(#REF!,'Schema coy'!A:A,#REF!)</f>
        <v>#REF!</v>
      </c>
      <c r="D61" s="67" t="e">
        <f t="shared" si="0"/>
        <v>#REF!</v>
      </c>
    </row>
    <row r="62" spans="1:4" x14ac:dyDescent="0.2">
      <c r="A62" s="61" t="s">
        <v>122</v>
      </c>
      <c r="B62" s="65">
        <v>49670.95</v>
      </c>
      <c r="C62" s="65" t="e">
        <f>+SUMIF(#REF!,'Schema coy'!A:A,#REF!)</f>
        <v>#REF!</v>
      </c>
      <c r="D62" s="67" t="e">
        <f t="shared" si="0"/>
        <v>#REF!</v>
      </c>
    </row>
    <row r="63" spans="1:4" x14ac:dyDescent="0.2">
      <c r="A63" s="61" t="s">
        <v>123</v>
      </c>
      <c r="B63" s="65">
        <v>11835.32</v>
      </c>
      <c r="C63" s="65" t="e">
        <f>+SUMIF(#REF!,'Schema coy'!A:A,#REF!)</f>
        <v>#REF!</v>
      </c>
      <c r="D63" s="67" t="e">
        <f t="shared" si="0"/>
        <v>#REF!</v>
      </c>
    </row>
    <row r="64" spans="1:4" x14ac:dyDescent="0.2">
      <c r="A64" s="61" t="s">
        <v>124</v>
      </c>
      <c r="B64" s="65">
        <v>3733.37</v>
      </c>
      <c r="C64" s="65" t="e">
        <f>+SUMIF(#REF!,'Schema coy'!A:A,#REF!)</f>
        <v>#REF!</v>
      </c>
      <c r="D64" s="67" t="e">
        <f t="shared" si="0"/>
        <v>#REF!</v>
      </c>
    </row>
    <row r="65" spans="1:4" x14ac:dyDescent="0.2">
      <c r="A65" s="61" t="s">
        <v>125</v>
      </c>
      <c r="B65" s="65">
        <v>16930.759999999998</v>
      </c>
      <c r="C65" s="65" t="e">
        <f>+SUMIF(#REF!,'Schema coy'!A:A,#REF!)</f>
        <v>#REF!</v>
      </c>
      <c r="D65" s="67" t="e">
        <f t="shared" si="0"/>
        <v>#REF!</v>
      </c>
    </row>
    <row r="66" spans="1:4" x14ac:dyDescent="0.2">
      <c r="A66" s="61" t="s">
        <v>126</v>
      </c>
      <c r="B66" s="65">
        <v>14207.49</v>
      </c>
      <c r="C66" s="65" t="e">
        <f>+SUMIF(#REF!,'Schema coy'!A:A,#REF!)</f>
        <v>#REF!</v>
      </c>
      <c r="D66" s="67" t="e">
        <f t="shared" si="0"/>
        <v>#REF!</v>
      </c>
    </row>
    <row r="67" spans="1:4" x14ac:dyDescent="0.2">
      <c r="A67" s="61" t="s">
        <v>127</v>
      </c>
      <c r="B67" s="65">
        <v>2964.01</v>
      </c>
      <c r="C67" s="65" t="e">
        <f>+SUMIF(#REF!,'Schema coy'!A:A,#REF!)</f>
        <v>#REF!</v>
      </c>
      <c r="D67" s="67" t="e">
        <f t="shared" si="0"/>
        <v>#REF!</v>
      </c>
    </row>
    <row r="68" spans="1:4" x14ac:dyDescent="0.2">
      <c r="A68" s="61" t="s">
        <v>128</v>
      </c>
      <c r="B68" s="65">
        <v>1497819.61</v>
      </c>
      <c r="C68" s="65" t="e">
        <f>+SUMIF(#REF!,'Schema coy'!A:A,#REF!)</f>
        <v>#REF!</v>
      </c>
      <c r="D68" s="67" t="e">
        <f t="shared" ref="D68:D131" si="1">+B68-C68</f>
        <v>#REF!</v>
      </c>
    </row>
    <row r="69" spans="1:4" x14ac:dyDescent="0.2">
      <c r="A69" s="61" t="s">
        <v>129</v>
      </c>
      <c r="B69" s="65">
        <v>1020549.15</v>
      </c>
      <c r="C69" s="65" t="e">
        <f>+SUMIF(#REF!,'Schema coy'!A:A,#REF!)</f>
        <v>#REF!</v>
      </c>
      <c r="D69" s="67" t="e">
        <f t="shared" si="1"/>
        <v>#REF!</v>
      </c>
    </row>
    <row r="70" spans="1:4" x14ac:dyDescent="0.2">
      <c r="A70" s="61" t="s">
        <v>130</v>
      </c>
      <c r="B70" s="65">
        <v>249339.81</v>
      </c>
      <c r="C70" s="65" t="e">
        <f>+SUMIF(#REF!,'Schema coy'!A:A,#REF!)</f>
        <v>#REF!</v>
      </c>
      <c r="D70" s="67" t="e">
        <f t="shared" si="1"/>
        <v>#REF!</v>
      </c>
    </row>
    <row r="71" spans="1:4" x14ac:dyDescent="0.2">
      <c r="A71" s="61" t="s">
        <v>131</v>
      </c>
      <c r="B71" s="65">
        <v>249339.81</v>
      </c>
      <c r="C71" s="65" t="e">
        <f>+SUMIF(#REF!,'Schema coy'!A:A,#REF!)</f>
        <v>#REF!</v>
      </c>
      <c r="D71" s="67" t="e">
        <f t="shared" si="1"/>
        <v>#REF!</v>
      </c>
    </row>
    <row r="72" spans="1:4" x14ac:dyDescent="0.2">
      <c r="A72" s="61" t="s">
        <v>132</v>
      </c>
      <c r="B72" s="65">
        <v>11919.5</v>
      </c>
      <c r="C72" s="65" t="e">
        <f>+SUMIF(#REF!,'Schema coy'!A:A,#REF!)</f>
        <v>#REF!</v>
      </c>
      <c r="D72" s="67" t="e">
        <f t="shared" si="1"/>
        <v>#REF!</v>
      </c>
    </row>
    <row r="73" spans="1:4" x14ac:dyDescent="0.2">
      <c r="A73" s="61" t="s">
        <v>131</v>
      </c>
      <c r="B73" s="65">
        <v>11919.5</v>
      </c>
      <c r="C73" s="65" t="e">
        <f>+SUMIF(#REF!,'Schema coy'!A:A,#REF!)</f>
        <v>#REF!</v>
      </c>
      <c r="D73" s="67" t="e">
        <f t="shared" si="1"/>
        <v>#REF!</v>
      </c>
    </row>
    <row r="74" spans="1:4" x14ac:dyDescent="0.2">
      <c r="A74" s="61" t="s">
        <v>133</v>
      </c>
      <c r="B74" s="65">
        <v>992.17</v>
      </c>
      <c r="C74" s="65" t="e">
        <f>+SUMIF(#REF!,'Schema coy'!A:A,#REF!)</f>
        <v>#REF!</v>
      </c>
      <c r="D74" s="67" t="e">
        <f t="shared" si="1"/>
        <v>#REF!</v>
      </c>
    </row>
    <row r="75" spans="1:4" x14ac:dyDescent="0.2">
      <c r="A75" s="61" t="s">
        <v>131</v>
      </c>
      <c r="B75" s="65">
        <v>992.17</v>
      </c>
      <c r="C75" s="65" t="e">
        <f>+SUMIF(#REF!,'Schema coy'!A:A,#REF!)</f>
        <v>#REF!</v>
      </c>
      <c r="D75" s="67" t="e">
        <f t="shared" si="1"/>
        <v>#REF!</v>
      </c>
    </row>
    <row r="76" spans="1:4" x14ac:dyDescent="0.2">
      <c r="A76" s="61" t="s">
        <v>134</v>
      </c>
      <c r="B76" s="65">
        <v>727125.86</v>
      </c>
      <c r="C76" s="65" t="e">
        <f>+SUMIF(#REF!,'Schema coy'!A:A,#REF!)</f>
        <v>#REF!</v>
      </c>
      <c r="D76" s="67" t="e">
        <f t="shared" si="1"/>
        <v>#REF!</v>
      </c>
    </row>
    <row r="77" spans="1:4" x14ac:dyDescent="0.2">
      <c r="A77" s="61" t="s">
        <v>135</v>
      </c>
      <c r="B77" s="65">
        <v>202.14</v>
      </c>
      <c r="C77" s="65" t="e">
        <f>+SUMIF(#REF!,'Schema coy'!A:A,#REF!)</f>
        <v>#REF!</v>
      </c>
      <c r="D77" s="67" t="e">
        <f t="shared" si="1"/>
        <v>#REF!</v>
      </c>
    </row>
    <row r="78" spans="1:4" x14ac:dyDescent="0.2">
      <c r="A78" s="61" t="s">
        <v>131</v>
      </c>
      <c r="B78" s="65">
        <v>726923.72</v>
      </c>
      <c r="C78" s="65" t="e">
        <f>+SUMIF(#REF!,'Schema coy'!A:A,#REF!)</f>
        <v>#REF!</v>
      </c>
      <c r="D78" s="67" t="e">
        <f t="shared" si="1"/>
        <v>#REF!</v>
      </c>
    </row>
    <row r="79" spans="1:4" x14ac:dyDescent="0.2">
      <c r="A79" s="61" t="s">
        <v>136</v>
      </c>
      <c r="B79" s="65">
        <v>6355.6</v>
      </c>
      <c r="C79" s="65" t="e">
        <f>+SUMIF(#REF!,'Schema coy'!A:A,#REF!)</f>
        <v>#REF!</v>
      </c>
      <c r="D79" s="67" t="e">
        <f t="shared" si="1"/>
        <v>#REF!</v>
      </c>
    </row>
    <row r="80" spans="1:4" x14ac:dyDescent="0.2">
      <c r="A80" s="61" t="s">
        <v>131</v>
      </c>
      <c r="B80" s="65">
        <v>6355.6</v>
      </c>
      <c r="C80" s="65" t="e">
        <f>+SUMIF(#REF!,'Schema coy'!A:A,#REF!)</f>
        <v>#REF!</v>
      </c>
      <c r="D80" s="67" t="e">
        <f t="shared" si="1"/>
        <v>#REF!</v>
      </c>
    </row>
    <row r="81" spans="1:4" x14ac:dyDescent="0.2">
      <c r="A81" s="61" t="s">
        <v>137</v>
      </c>
      <c r="B81" s="65">
        <v>24816.21</v>
      </c>
      <c r="C81" s="65" t="e">
        <f>+SUMIF(#REF!,'Schema coy'!A:A,#REF!)</f>
        <v>#REF!</v>
      </c>
      <c r="D81" s="67" t="e">
        <f t="shared" si="1"/>
        <v>#REF!</v>
      </c>
    </row>
    <row r="82" spans="1:4" x14ac:dyDescent="0.2">
      <c r="A82" s="61" t="s">
        <v>138</v>
      </c>
      <c r="B82" s="65">
        <v>24816.21</v>
      </c>
      <c r="C82" s="65" t="e">
        <f>+SUMIF(#REF!,'Schema coy'!A:A,#REF!)</f>
        <v>#REF!</v>
      </c>
      <c r="D82" s="67" t="e">
        <f t="shared" si="1"/>
        <v>#REF!</v>
      </c>
    </row>
    <row r="83" spans="1:4" x14ac:dyDescent="0.2">
      <c r="A83" s="61" t="s">
        <v>139</v>
      </c>
      <c r="B83" s="65">
        <v>357985.85</v>
      </c>
      <c r="C83" s="65" t="e">
        <f>+SUMIF(#REF!,'Schema coy'!A:A,#REF!)</f>
        <v>#REF!</v>
      </c>
      <c r="D83" s="67" t="e">
        <f t="shared" si="1"/>
        <v>#REF!</v>
      </c>
    </row>
    <row r="84" spans="1:4" x14ac:dyDescent="0.2">
      <c r="A84" s="61" t="s">
        <v>140</v>
      </c>
      <c r="B84" s="65">
        <v>357985.85</v>
      </c>
      <c r="C84" s="65" t="e">
        <f>+SUMIF(#REF!,'Schema coy'!A:A,#REF!)</f>
        <v>#REF!</v>
      </c>
      <c r="D84" s="67" t="e">
        <f t="shared" si="1"/>
        <v>#REF!</v>
      </c>
    </row>
    <row r="85" spans="1:4" x14ac:dyDescent="0.2">
      <c r="A85" s="61" t="s">
        <v>141</v>
      </c>
      <c r="B85" s="65">
        <v>295819.07</v>
      </c>
      <c r="C85" s="65" t="e">
        <f>+SUMIF(#REF!,'Schema coy'!A:A,#REF!)</f>
        <v>#REF!</v>
      </c>
      <c r="D85" s="67" t="e">
        <f t="shared" si="1"/>
        <v>#REF!</v>
      </c>
    </row>
    <row r="86" spans="1:4" x14ac:dyDescent="0.2">
      <c r="A86" s="61" t="s">
        <v>142</v>
      </c>
      <c r="B86" s="65">
        <v>46558.22</v>
      </c>
      <c r="C86" s="65" t="e">
        <f>+SUMIF(#REF!,'Schema coy'!A:A,#REF!)</f>
        <v>#REF!</v>
      </c>
      <c r="D86" s="67" t="e">
        <f t="shared" si="1"/>
        <v>#REF!</v>
      </c>
    </row>
    <row r="87" spans="1:4" x14ac:dyDescent="0.2">
      <c r="A87" s="61" t="s">
        <v>143</v>
      </c>
      <c r="B87" s="65">
        <v>1346.8</v>
      </c>
      <c r="C87" s="65" t="e">
        <f>+SUMIF(#REF!,'Schema coy'!A:A,#REF!)</f>
        <v>#REF!</v>
      </c>
      <c r="D87" s="67" t="e">
        <f t="shared" si="1"/>
        <v>#REF!</v>
      </c>
    </row>
    <row r="88" spans="1:4" x14ac:dyDescent="0.2">
      <c r="A88" s="61" t="s">
        <v>144</v>
      </c>
      <c r="B88" s="65">
        <v>9500.83</v>
      </c>
      <c r="C88" s="65" t="e">
        <f>+SUMIF(#REF!,'Schema coy'!A:A,#REF!)</f>
        <v>#REF!</v>
      </c>
      <c r="D88" s="67" t="e">
        <f t="shared" si="1"/>
        <v>#REF!</v>
      </c>
    </row>
    <row r="89" spans="1:4" x14ac:dyDescent="0.2">
      <c r="A89" s="61" t="s">
        <v>131</v>
      </c>
      <c r="B89" s="65">
        <v>4760.93</v>
      </c>
      <c r="C89" s="65" t="e">
        <f>+SUMIF(#REF!,'Schema coy'!A:A,#REF!)</f>
        <v>#REF!</v>
      </c>
      <c r="D89" s="67" t="e">
        <f t="shared" si="1"/>
        <v>#REF!</v>
      </c>
    </row>
    <row r="90" spans="1:4" x14ac:dyDescent="0.2">
      <c r="A90" s="61" t="s">
        <v>145</v>
      </c>
      <c r="B90" s="65">
        <v>119284.61</v>
      </c>
      <c r="C90" s="65" t="e">
        <f>+SUMIF(#REF!,'Schema coy'!A:A,#REF!)</f>
        <v>#REF!</v>
      </c>
      <c r="D90" s="67" t="e">
        <f t="shared" si="1"/>
        <v>#REF!</v>
      </c>
    </row>
    <row r="91" spans="1:4" x14ac:dyDescent="0.2">
      <c r="A91" s="61" t="s">
        <v>146</v>
      </c>
      <c r="B91" s="65">
        <v>119284.61</v>
      </c>
      <c r="C91" s="65" t="e">
        <f>+SUMIF(#REF!,'Schema coy'!A:A,#REF!)</f>
        <v>#REF!</v>
      </c>
      <c r="D91" s="67" t="e">
        <f t="shared" si="1"/>
        <v>#REF!</v>
      </c>
    </row>
    <row r="92" spans="1:4" x14ac:dyDescent="0.2">
      <c r="A92" s="61" t="s">
        <v>147</v>
      </c>
      <c r="B92" s="65">
        <v>319.99</v>
      </c>
      <c r="C92" s="65" t="e">
        <f>+SUMIF(#REF!,'Schema coy'!A:A,#REF!)</f>
        <v>#REF!</v>
      </c>
      <c r="D92" s="67" t="e">
        <f t="shared" si="1"/>
        <v>#REF!</v>
      </c>
    </row>
    <row r="93" spans="1:4" x14ac:dyDescent="0.2">
      <c r="A93" s="61" t="s">
        <v>148</v>
      </c>
      <c r="B93" s="65">
        <v>118964.62</v>
      </c>
      <c r="C93" s="65" t="e">
        <f>+SUMIF(#REF!,'Schema coy'!A:A,#REF!)</f>
        <v>#REF!</v>
      </c>
      <c r="D93" s="67" t="e">
        <f t="shared" si="1"/>
        <v>#REF!</v>
      </c>
    </row>
    <row r="94" spans="1:4" x14ac:dyDescent="0.2">
      <c r="A94" s="61" t="s">
        <v>149</v>
      </c>
      <c r="B94" s="65">
        <v>0</v>
      </c>
      <c r="C94" s="65" t="e">
        <f>+SUMIF(#REF!,'Schema coy'!A:A,#REF!)</f>
        <v>#REF!</v>
      </c>
      <c r="D94" s="67" t="e">
        <f t="shared" si="1"/>
        <v>#REF!</v>
      </c>
    </row>
    <row r="95" spans="1:4" x14ac:dyDescent="0.2">
      <c r="A95" s="61" t="s">
        <v>150</v>
      </c>
      <c r="B95" s="65">
        <v>0</v>
      </c>
      <c r="C95" s="65" t="e">
        <f>+SUMIF(#REF!,'Schema coy'!A:A,#REF!)</f>
        <v>#REF!</v>
      </c>
      <c r="D95" s="67" t="e">
        <f t="shared" si="1"/>
        <v>#REF!</v>
      </c>
    </row>
    <row r="96" spans="1:4" x14ac:dyDescent="0.2">
      <c r="A96" s="61" t="s">
        <v>151</v>
      </c>
      <c r="B96" s="65">
        <v>2604350.33</v>
      </c>
      <c r="C96" s="65" t="e">
        <f>+SUMIF(#REF!,'Schema coy'!A:A,#REF!)</f>
        <v>#REF!</v>
      </c>
      <c r="D96" s="67" t="e">
        <f t="shared" si="1"/>
        <v>#REF!</v>
      </c>
    </row>
    <row r="97" spans="1:4" x14ac:dyDescent="0.2">
      <c r="A97" s="61" t="s">
        <v>152</v>
      </c>
      <c r="B97" s="65">
        <v>2604350.33</v>
      </c>
      <c r="C97" s="65" t="e">
        <f>+SUMIF(#REF!,'Schema coy'!A:A,#REF!)</f>
        <v>#REF!</v>
      </c>
      <c r="D97" s="67" t="e">
        <f t="shared" si="1"/>
        <v>#REF!</v>
      </c>
    </row>
    <row r="98" spans="1:4" x14ac:dyDescent="0.2">
      <c r="A98" s="61" t="s">
        <v>153</v>
      </c>
      <c r="B98" s="65">
        <v>2601386.4300000002</v>
      </c>
      <c r="C98" s="65" t="e">
        <f>+SUMIF(#REF!,'Schema coy'!A:A,#REF!)</f>
        <v>#REF!</v>
      </c>
      <c r="D98" s="67" t="e">
        <f t="shared" si="1"/>
        <v>#REF!</v>
      </c>
    </row>
    <row r="99" spans="1:4" x14ac:dyDescent="0.2">
      <c r="A99" s="61" t="s">
        <v>154</v>
      </c>
      <c r="B99" s="65">
        <v>2601386.4300000002</v>
      </c>
      <c r="C99" s="65" t="e">
        <f>+SUMIF(#REF!,'Schema coy'!A:A,#REF!)</f>
        <v>#REF!</v>
      </c>
      <c r="D99" s="67" t="e">
        <f t="shared" si="1"/>
        <v>#REF!</v>
      </c>
    </row>
    <row r="100" spans="1:4" x14ac:dyDescent="0.2">
      <c r="A100" s="61" t="s">
        <v>155</v>
      </c>
      <c r="B100" s="65">
        <v>2963.9</v>
      </c>
      <c r="C100" s="65" t="e">
        <f>+SUMIF(#REF!,'Schema coy'!A:A,#REF!)</f>
        <v>#REF!</v>
      </c>
      <c r="D100" s="67" t="e">
        <f t="shared" si="1"/>
        <v>#REF!</v>
      </c>
    </row>
    <row r="101" spans="1:4" x14ac:dyDescent="0.2">
      <c r="A101" s="61" t="s">
        <v>156</v>
      </c>
      <c r="B101" s="65">
        <v>2963.9</v>
      </c>
      <c r="C101" s="65" t="e">
        <f>+SUMIF(#REF!,'Schema coy'!A:A,#REF!)</f>
        <v>#REF!</v>
      </c>
      <c r="D101" s="67" t="e">
        <f t="shared" si="1"/>
        <v>#REF!</v>
      </c>
    </row>
    <row r="102" spans="1:4" x14ac:dyDescent="0.2">
      <c r="A102" s="61" t="s">
        <v>157</v>
      </c>
      <c r="B102" s="65">
        <v>29284.49</v>
      </c>
      <c r="C102" s="65" t="e">
        <f>+SUMIF(#REF!,'Schema coy'!A:A,#REF!)</f>
        <v>#REF!</v>
      </c>
      <c r="D102" s="67" t="e">
        <f t="shared" si="1"/>
        <v>#REF!</v>
      </c>
    </row>
    <row r="103" spans="1:4" x14ac:dyDescent="0.2">
      <c r="A103" s="61" t="s">
        <v>158</v>
      </c>
      <c r="B103" s="65">
        <v>29284.49</v>
      </c>
      <c r="C103" s="65" t="e">
        <f>+SUMIF(#REF!,'Schema coy'!A:A,#REF!)</f>
        <v>#REF!</v>
      </c>
      <c r="D103" s="67" t="e">
        <f t="shared" si="1"/>
        <v>#REF!</v>
      </c>
    </row>
    <row r="104" spans="1:4" x14ac:dyDescent="0.2">
      <c r="A104" s="61" t="s">
        <v>159</v>
      </c>
      <c r="B104" s="65">
        <v>29284.49</v>
      </c>
      <c r="C104" s="65" t="e">
        <f>+SUMIF(#REF!,'Schema coy'!A:A,#REF!)</f>
        <v>#REF!</v>
      </c>
      <c r="D104" s="67" t="e">
        <f t="shared" si="1"/>
        <v>#REF!</v>
      </c>
    </row>
    <row r="105" spans="1:4" x14ac:dyDescent="0.2">
      <c r="A105" s="61" t="s">
        <v>160</v>
      </c>
      <c r="B105" s="65">
        <v>0</v>
      </c>
      <c r="C105" s="65" t="e">
        <f>+SUMIF(#REF!,'Schema coy'!A:A,#REF!)</f>
        <v>#REF!</v>
      </c>
      <c r="D105" s="67" t="e">
        <f t="shared" si="1"/>
        <v>#REF!</v>
      </c>
    </row>
    <row r="106" spans="1:4" x14ac:dyDescent="0.2">
      <c r="A106" s="61" t="s">
        <v>161</v>
      </c>
      <c r="B106" s="65">
        <v>29284.49</v>
      </c>
      <c r="C106" s="65" t="e">
        <f>+SUMIF(#REF!,'Schema coy'!A:A,#REF!)</f>
        <v>#REF!</v>
      </c>
      <c r="D106" s="67" t="e">
        <f t="shared" si="1"/>
        <v>#REF!</v>
      </c>
    </row>
    <row r="107" spans="1:4" x14ac:dyDescent="0.2">
      <c r="A107" s="61" t="s">
        <v>162</v>
      </c>
      <c r="B107" s="65">
        <v>29284.49</v>
      </c>
      <c r="C107" s="65" t="e">
        <f>+SUMIF(#REF!,'Schema coy'!A:A,#REF!)</f>
        <v>#REF!</v>
      </c>
      <c r="D107" s="67" t="e">
        <f t="shared" si="1"/>
        <v>#REF!</v>
      </c>
    </row>
    <row r="108" spans="1:4" x14ac:dyDescent="0.2">
      <c r="A108" s="61" t="s">
        <v>52</v>
      </c>
      <c r="B108" s="65">
        <v>34049367.200000003</v>
      </c>
      <c r="C108" s="65" t="e">
        <f>+SUMIF(#REF!,'Schema coy'!A:A,#REF!)</f>
        <v>#REF!</v>
      </c>
      <c r="D108" s="67" t="e">
        <f t="shared" si="1"/>
        <v>#REF!</v>
      </c>
    </row>
    <row r="109" spans="1:4" x14ac:dyDescent="0.2">
      <c r="A109" s="61" t="s">
        <v>163</v>
      </c>
      <c r="B109" s="65">
        <v>30449365.989999998</v>
      </c>
      <c r="C109" s="65" t="e">
        <f>+SUMIF(#REF!,'Schema coy'!A:A,#REF!)</f>
        <v>#REF!</v>
      </c>
      <c r="D109" s="67" t="e">
        <f t="shared" si="1"/>
        <v>#REF!</v>
      </c>
    </row>
    <row r="110" spans="1:4" x14ac:dyDescent="0.2">
      <c r="A110" s="61" t="s">
        <v>164</v>
      </c>
      <c r="B110" s="65">
        <v>30449365.989999998</v>
      </c>
      <c r="C110" s="65" t="e">
        <f>+SUMIF(#REF!,'Schema coy'!A:A,#REF!)</f>
        <v>#REF!</v>
      </c>
      <c r="D110" s="67" t="e">
        <f t="shared" si="1"/>
        <v>#REF!</v>
      </c>
    </row>
    <row r="111" spans="1:4" x14ac:dyDescent="0.2">
      <c r="A111" s="61" t="s">
        <v>165</v>
      </c>
      <c r="B111" s="65">
        <v>30449365.989999998</v>
      </c>
      <c r="C111" s="65" t="e">
        <f>+SUMIF(#REF!,'Schema coy'!A:A,#REF!)</f>
        <v>#REF!</v>
      </c>
      <c r="D111" s="67" t="e">
        <f t="shared" si="1"/>
        <v>#REF!</v>
      </c>
    </row>
    <row r="112" spans="1:4" x14ac:dyDescent="0.2">
      <c r="A112" s="61" t="s">
        <v>166</v>
      </c>
      <c r="B112" s="65">
        <v>29670073.390000001</v>
      </c>
      <c r="C112" s="65" t="e">
        <f>+SUMIF(#REF!,'Schema coy'!A:A,#REF!)</f>
        <v>#REF!</v>
      </c>
      <c r="D112" s="67" t="e">
        <f t="shared" si="1"/>
        <v>#REF!</v>
      </c>
    </row>
    <row r="113" spans="1:4" x14ac:dyDescent="0.2">
      <c r="A113" s="61" t="s">
        <v>167</v>
      </c>
      <c r="B113" s="65">
        <v>29670073.390000001</v>
      </c>
      <c r="C113" s="65" t="e">
        <f>+SUMIF(#REF!,'Schema coy'!A:A,#REF!)</f>
        <v>#REF!</v>
      </c>
      <c r="D113" s="67" t="e">
        <f t="shared" si="1"/>
        <v>#REF!</v>
      </c>
    </row>
    <row r="114" spans="1:4" x14ac:dyDescent="0.2">
      <c r="A114" s="61" t="s">
        <v>168</v>
      </c>
      <c r="B114" s="65">
        <v>779292.6</v>
      </c>
      <c r="C114" s="65" t="e">
        <f>+SUMIF(#REF!,'Schema coy'!A:A,#REF!)</f>
        <v>#REF!</v>
      </c>
      <c r="D114" s="67" t="e">
        <f t="shared" si="1"/>
        <v>#REF!</v>
      </c>
    </row>
    <row r="115" spans="1:4" x14ac:dyDescent="0.2">
      <c r="A115" s="61" t="s">
        <v>169</v>
      </c>
      <c r="B115" s="65">
        <v>779292.6</v>
      </c>
      <c r="C115" s="65" t="e">
        <f>+SUMIF(#REF!,'Schema coy'!A:A,#REF!)</f>
        <v>#REF!</v>
      </c>
      <c r="D115" s="67" t="e">
        <f t="shared" si="1"/>
        <v>#REF!</v>
      </c>
    </row>
    <row r="116" spans="1:4" x14ac:dyDescent="0.2">
      <c r="A116" s="61" t="s">
        <v>170</v>
      </c>
      <c r="B116" s="65">
        <v>3597815.9</v>
      </c>
      <c r="C116" s="65" t="e">
        <f>+SUMIF(#REF!,'Schema coy'!A:A,#REF!)</f>
        <v>#REF!</v>
      </c>
      <c r="D116" s="67" t="e">
        <f t="shared" si="1"/>
        <v>#REF!</v>
      </c>
    </row>
    <row r="117" spans="1:4" x14ac:dyDescent="0.2">
      <c r="A117" s="61" t="s">
        <v>171</v>
      </c>
      <c r="B117" s="65">
        <v>193623.2</v>
      </c>
      <c r="C117" s="65" t="e">
        <f>+SUMIF(#REF!,'Schema coy'!A:A,#REF!)</f>
        <v>#REF!</v>
      </c>
      <c r="D117" s="67" t="e">
        <f t="shared" si="1"/>
        <v>#REF!</v>
      </c>
    </row>
    <row r="118" spans="1:4" x14ac:dyDescent="0.2">
      <c r="A118" s="61" t="s">
        <v>172</v>
      </c>
      <c r="B118" s="65">
        <v>193623.2</v>
      </c>
      <c r="C118" s="65" t="e">
        <f>+SUMIF(#REF!,'Schema coy'!A:A,#REF!)</f>
        <v>#REF!</v>
      </c>
      <c r="D118" s="67" t="e">
        <f t="shared" si="1"/>
        <v>#REF!</v>
      </c>
    </row>
    <row r="119" spans="1:4" x14ac:dyDescent="0.2">
      <c r="A119" s="61" t="s">
        <v>173</v>
      </c>
      <c r="B119" s="65">
        <v>41576.949999999997</v>
      </c>
      <c r="C119" s="65" t="e">
        <f>+SUMIF(#REF!,'Schema coy'!A:A,#REF!)</f>
        <v>#REF!</v>
      </c>
      <c r="D119" s="67" t="e">
        <f t="shared" si="1"/>
        <v>#REF!</v>
      </c>
    </row>
    <row r="120" spans="1:4" x14ac:dyDescent="0.2">
      <c r="A120" s="61" t="s">
        <v>174</v>
      </c>
      <c r="B120" s="65">
        <v>41576.949999999997</v>
      </c>
      <c r="C120" s="65" t="e">
        <f>+SUMIF(#REF!,'Schema coy'!A:A,#REF!)</f>
        <v>#REF!</v>
      </c>
      <c r="D120" s="67" t="e">
        <f t="shared" si="1"/>
        <v>#REF!</v>
      </c>
    </row>
    <row r="121" spans="1:4" x14ac:dyDescent="0.2">
      <c r="A121" s="61" t="s">
        <v>175</v>
      </c>
      <c r="B121" s="65">
        <v>152046.25</v>
      </c>
      <c r="C121" s="65" t="e">
        <f>+SUMIF(#REF!,'Schema coy'!A:A,#REF!)</f>
        <v>#REF!</v>
      </c>
      <c r="D121" s="67" t="e">
        <f t="shared" si="1"/>
        <v>#REF!</v>
      </c>
    </row>
    <row r="122" spans="1:4" x14ac:dyDescent="0.2">
      <c r="A122" s="61" t="s">
        <v>176</v>
      </c>
      <c r="B122" s="65">
        <v>152046.25</v>
      </c>
      <c r="C122" s="65" t="e">
        <f>+SUMIF(#REF!,'Schema coy'!A:A,#REF!)</f>
        <v>#REF!</v>
      </c>
      <c r="D122" s="67" t="e">
        <f t="shared" si="1"/>
        <v>#REF!</v>
      </c>
    </row>
    <row r="123" spans="1:4" x14ac:dyDescent="0.2">
      <c r="A123" s="61" t="s">
        <v>177</v>
      </c>
      <c r="B123" s="65">
        <v>1459539.33</v>
      </c>
      <c r="C123" s="65" t="e">
        <f>+SUMIF(#REF!,'Schema coy'!A:A,#REF!)</f>
        <v>#REF!</v>
      </c>
      <c r="D123" s="67" t="e">
        <f t="shared" si="1"/>
        <v>#REF!</v>
      </c>
    </row>
    <row r="124" spans="1:4" x14ac:dyDescent="0.2">
      <c r="A124" s="61" t="s">
        <v>178</v>
      </c>
      <c r="B124" s="65">
        <v>1459539.33</v>
      </c>
      <c r="C124" s="65" t="e">
        <f>+SUMIF(#REF!,'Schema coy'!A:A,#REF!)</f>
        <v>#REF!</v>
      </c>
      <c r="D124" s="67" t="e">
        <f t="shared" si="1"/>
        <v>#REF!</v>
      </c>
    </row>
    <row r="125" spans="1:4" x14ac:dyDescent="0.2">
      <c r="A125" s="61" t="s">
        <v>179</v>
      </c>
      <c r="B125" s="65">
        <v>1459539.33</v>
      </c>
      <c r="C125" s="65" t="e">
        <f>+SUMIF(#REF!,'Schema coy'!A:A,#REF!)</f>
        <v>#REF!</v>
      </c>
      <c r="D125" s="67" t="e">
        <f t="shared" si="1"/>
        <v>#REF!</v>
      </c>
    </row>
    <row r="126" spans="1:4" x14ac:dyDescent="0.2">
      <c r="A126" s="61" t="s">
        <v>180</v>
      </c>
      <c r="B126" s="65">
        <v>1767751.01</v>
      </c>
      <c r="C126" s="65" t="e">
        <f>+SUMIF(#REF!,'Schema coy'!A:A,#REF!)</f>
        <v>#REF!</v>
      </c>
      <c r="D126" s="67" t="e">
        <f t="shared" si="1"/>
        <v>#REF!</v>
      </c>
    </row>
    <row r="127" spans="1:4" x14ac:dyDescent="0.2">
      <c r="A127" s="61" t="s">
        <v>181</v>
      </c>
      <c r="B127" s="65">
        <v>-308211.68</v>
      </c>
      <c r="C127" s="65" t="e">
        <f>+SUMIF(#REF!,'Schema coy'!A:A,#REF!)</f>
        <v>#REF!</v>
      </c>
      <c r="D127" s="67" t="e">
        <f t="shared" si="1"/>
        <v>#REF!</v>
      </c>
    </row>
    <row r="128" spans="1:4" x14ac:dyDescent="0.2">
      <c r="A128" s="61" t="s">
        <v>182</v>
      </c>
      <c r="B128" s="65">
        <v>1944653.37</v>
      </c>
      <c r="C128" s="65" t="e">
        <f>+SUMIF(#REF!,'Schema coy'!A:A,#REF!)</f>
        <v>#REF!</v>
      </c>
      <c r="D128" s="67" t="e">
        <f t="shared" si="1"/>
        <v>#REF!</v>
      </c>
    </row>
    <row r="129" spans="1:4" x14ac:dyDescent="0.2">
      <c r="A129" s="61" t="s">
        <v>183</v>
      </c>
      <c r="B129" s="65">
        <v>52811.96</v>
      </c>
      <c r="C129" s="65" t="e">
        <f>+SUMIF(#REF!,'Schema coy'!A:A,#REF!)</f>
        <v>#REF!</v>
      </c>
      <c r="D129" s="67" t="e">
        <f t="shared" si="1"/>
        <v>#REF!</v>
      </c>
    </row>
    <row r="130" spans="1:4" x14ac:dyDescent="0.2">
      <c r="A130" s="61" t="s">
        <v>184</v>
      </c>
      <c r="B130" s="65">
        <v>14762.35</v>
      </c>
      <c r="C130" s="65" t="e">
        <f>+SUMIF(#REF!,'Schema coy'!A:A,#REF!)</f>
        <v>#REF!</v>
      </c>
      <c r="D130" s="67" t="e">
        <f t="shared" si="1"/>
        <v>#REF!</v>
      </c>
    </row>
    <row r="131" spans="1:4" x14ac:dyDescent="0.2">
      <c r="A131" s="61" t="s">
        <v>185</v>
      </c>
      <c r="B131" s="65">
        <v>14762.35</v>
      </c>
      <c r="C131" s="65" t="e">
        <f>+SUMIF(#REF!,'Schema coy'!A:A,#REF!)</f>
        <v>#REF!</v>
      </c>
      <c r="D131" s="67" t="e">
        <f t="shared" si="1"/>
        <v>#REF!</v>
      </c>
    </row>
    <row r="132" spans="1:4" x14ac:dyDescent="0.2">
      <c r="A132" s="61" t="s">
        <v>186</v>
      </c>
      <c r="B132" s="65">
        <v>38049.61</v>
      </c>
      <c r="C132" s="65" t="e">
        <f>+SUMIF(#REF!,'Schema coy'!A:A,#REF!)</f>
        <v>#REF!</v>
      </c>
      <c r="D132" s="67" t="e">
        <f t="shared" ref="D132:D195" si="2">+B132-C132</f>
        <v>#REF!</v>
      </c>
    </row>
    <row r="133" spans="1:4" x14ac:dyDescent="0.2">
      <c r="A133" s="61" t="s">
        <v>187</v>
      </c>
      <c r="B133" s="65">
        <v>13537.95</v>
      </c>
      <c r="C133" s="65" t="e">
        <f>+SUMIF(#REF!,'Schema coy'!A:A,#REF!)</f>
        <v>#REF!</v>
      </c>
      <c r="D133" s="67" t="e">
        <f t="shared" si="2"/>
        <v>#REF!</v>
      </c>
    </row>
    <row r="134" spans="1:4" x14ac:dyDescent="0.2">
      <c r="A134" s="61" t="s">
        <v>188</v>
      </c>
      <c r="B134" s="65">
        <v>24511.66</v>
      </c>
      <c r="C134" s="65" t="e">
        <f>+SUMIF(#REF!,'Schema coy'!A:A,#REF!)</f>
        <v>#REF!</v>
      </c>
      <c r="D134" s="67" t="e">
        <f t="shared" si="2"/>
        <v>#REF!</v>
      </c>
    </row>
    <row r="135" spans="1:4" x14ac:dyDescent="0.2">
      <c r="A135" s="61" t="s">
        <v>189</v>
      </c>
      <c r="B135" s="65">
        <v>804764.1</v>
      </c>
      <c r="C135" s="65" t="e">
        <f>+SUMIF(#REF!,'Schema coy'!A:A,#REF!)</f>
        <v>#REF!</v>
      </c>
      <c r="D135" s="67" t="e">
        <f t="shared" si="2"/>
        <v>#REF!</v>
      </c>
    </row>
    <row r="136" spans="1:4" x14ac:dyDescent="0.2">
      <c r="A136" s="61" t="s">
        <v>190</v>
      </c>
      <c r="B136" s="65">
        <v>274620.48</v>
      </c>
      <c r="C136" s="65" t="e">
        <f>+SUMIF(#REF!,'Schema coy'!A:A,#REF!)</f>
        <v>#REF!</v>
      </c>
      <c r="D136" s="67" t="e">
        <f t="shared" si="2"/>
        <v>#REF!</v>
      </c>
    </row>
    <row r="137" spans="1:4" x14ac:dyDescent="0.2">
      <c r="A137" s="61" t="s">
        <v>191</v>
      </c>
      <c r="B137" s="65">
        <v>274620.48</v>
      </c>
      <c r="C137" s="65" t="e">
        <f>+SUMIF(#REF!,'Schema coy'!A:A,#REF!)</f>
        <v>#REF!</v>
      </c>
      <c r="D137" s="67" t="e">
        <f t="shared" si="2"/>
        <v>#REF!</v>
      </c>
    </row>
    <row r="138" spans="1:4" x14ac:dyDescent="0.2">
      <c r="A138" s="61" t="s">
        <v>192</v>
      </c>
      <c r="B138" s="65">
        <v>530143.62</v>
      </c>
      <c r="C138" s="65" t="e">
        <f>+SUMIF(#REF!,'Schema coy'!A:A,#REF!)</f>
        <v>#REF!</v>
      </c>
      <c r="D138" s="67" t="e">
        <f t="shared" si="2"/>
        <v>#REF!</v>
      </c>
    </row>
    <row r="139" spans="1:4" x14ac:dyDescent="0.2">
      <c r="A139" s="61" t="s">
        <v>193</v>
      </c>
      <c r="B139" s="65">
        <v>530143.62</v>
      </c>
      <c r="C139" s="65" t="e">
        <f>+SUMIF(#REF!,'Schema coy'!A:A,#REF!)</f>
        <v>#REF!</v>
      </c>
      <c r="D139" s="67" t="e">
        <f t="shared" si="2"/>
        <v>#REF!</v>
      </c>
    </row>
    <row r="140" spans="1:4" x14ac:dyDescent="0.2">
      <c r="A140" s="61" t="s">
        <v>194</v>
      </c>
      <c r="B140" s="65">
        <v>1087077.31</v>
      </c>
      <c r="C140" s="65" t="e">
        <f>+SUMIF(#REF!,'Schema coy'!A:A,#REF!)</f>
        <v>#REF!</v>
      </c>
      <c r="D140" s="67" t="e">
        <f t="shared" si="2"/>
        <v>#REF!</v>
      </c>
    </row>
    <row r="141" spans="1:4" x14ac:dyDescent="0.2">
      <c r="A141" s="61" t="s">
        <v>195</v>
      </c>
      <c r="B141" s="65">
        <v>68920.509999999995</v>
      </c>
      <c r="C141" s="65" t="e">
        <f>+SUMIF(#REF!,'Schema coy'!A:A,#REF!)</f>
        <v>#REF!</v>
      </c>
      <c r="D141" s="67" t="e">
        <f t="shared" si="2"/>
        <v>#REF!</v>
      </c>
    </row>
    <row r="142" spans="1:4" x14ac:dyDescent="0.2">
      <c r="A142" s="61" t="s">
        <v>196</v>
      </c>
      <c r="B142" s="65">
        <v>32623.62</v>
      </c>
      <c r="C142" s="65" t="e">
        <f>+SUMIF(#REF!,'Schema coy'!A:A,#REF!)</f>
        <v>#REF!</v>
      </c>
      <c r="D142" s="67" t="e">
        <f t="shared" si="2"/>
        <v>#REF!</v>
      </c>
    </row>
    <row r="143" spans="1:4" x14ac:dyDescent="0.2">
      <c r="A143" s="61" t="s">
        <v>197</v>
      </c>
      <c r="B143" s="65">
        <v>23695.94</v>
      </c>
      <c r="C143" s="65" t="e">
        <f>+SUMIF(#REF!,'Schema coy'!A:A,#REF!)</f>
        <v>#REF!</v>
      </c>
      <c r="D143" s="67" t="e">
        <f t="shared" si="2"/>
        <v>#REF!</v>
      </c>
    </row>
    <row r="144" spans="1:4" x14ac:dyDescent="0.2">
      <c r="A144" s="61" t="s">
        <v>198</v>
      </c>
      <c r="B144" s="65">
        <v>12600.95</v>
      </c>
      <c r="C144" s="65" t="e">
        <f>+SUMIF(#REF!,'Schema coy'!A:A,#REF!)</f>
        <v>#REF!</v>
      </c>
      <c r="D144" s="67" t="e">
        <f t="shared" si="2"/>
        <v>#REF!</v>
      </c>
    </row>
    <row r="145" spans="1:4" x14ac:dyDescent="0.2">
      <c r="A145" s="61" t="s">
        <v>199</v>
      </c>
      <c r="B145" s="65">
        <v>89563.48</v>
      </c>
      <c r="C145" s="65" t="e">
        <f>+SUMIF(#REF!,'Schema coy'!A:A,#REF!)</f>
        <v>#REF!</v>
      </c>
      <c r="D145" s="67" t="e">
        <f t="shared" si="2"/>
        <v>#REF!</v>
      </c>
    </row>
    <row r="146" spans="1:4" x14ac:dyDescent="0.2">
      <c r="A146" s="61" t="s">
        <v>200</v>
      </c>
      <c r="B146" s="65">
        <v>74040.039999999994</v>
      </c>
      <c r="C146" s="65" t="e">
        <f>+SUMIF(#REF!,'Schema coy'!A:A,#REF!)</f>
        <v>#REF!</v>
      </c>
      <c r="D146" s="67" t="e">
        <f t="shared" si="2"/>
        <v>#REF!</v>
      </c>
    </row>
    <row r="147" spans="1:4" x14ac:dyDescent="0.2">
      <c r="A147" s="61" t="s">
        <v>201</v>
      </c>
      <c r="B147" s="65">
        <v>664.62</v>
      </c>
      <c r="C147" s="65" t="e">
        <f>+SUMIF(#REF!,'Schema coy'!A:A,#REF!)</f>
        <v>#REF!</v>
      </c>
      <c r="D147" s="67" t="e">
        <f t="shared" si="2"/>
        <v>#REF!</v>
      </c>
    </row>
    <row r="148" spans="1:4" x14ac:dyDescent="0.2">
      <c r="A148" s="61" t="s">
        <v>202</v>
      </c>
      <c r="B148" s="65">
        <v>8743.26</v>
      </c>
      <c r="C148" s="65" t="e">
        <f>+SUMIF(#REF!,'Schema coy'!A:A,#REF!)</f>
        <v>#REF!</v>
      </c>
      <c r="D148" s="67" t="e">
        <f t="shared" si="2"/>
        <v>#REF!</v>
      </c>
    </row>
    <row r="149" spans="1:4" x14ac:dyDescent="0.2">
      <c r="A149" s="61" t="s">
        <v>203</v>
      </c>
      <c r="B149" s="65">
        <v>5146.79</v>
      </c>
      <c r="C149" s="65" t="e">
        <f>+SUMIF(#REF!,'Schema coy'!A:A,#REF!)</f>
        <v>#REF!</v>
      </c>
      <c r="D149" s="67" t="e">
        <f t="shared" si="2"/>
        <v>#REF!</v>
      </c>
    </row>
    <row r="150" spans="1:4" x14ac:dyDescent="0.2">
      <c r="A150" s="61" t="s">
        <v>204</v>
      </c>
      <c r="B150" s="65">
        <v>722.77</v>
      </c>
      <c r="C150" s="65" t="e">
        <f>+SUMIF(#REF!,'Schema coy'!A:A,#REF!)</f>
        <v>#REF!</v>
      </c>
      <c r="D150" s="67" t="e">
        <f t="shared" si="2"/>
        <v>#REF!</v>
      </c>
    </row>
    <row r="151" spans="1:4" x14ac:dyDescent="0.2">
      <c r="A151" s="61" t="s">
        <v>205</v>
      </c>
      <c r="B151" s="65">
        <v>246</v>
      </c>
      <c r="C151" s="65" t="e">
        <f>+SUMIF(#REF!,'Schema coy'!A:A,#REF!)</f>
        <v>#REF!</v>
      </c>
      <c r="D151" s="67" t="e">
        <f t="shared" si="2"/>
        <v>#REF!</v>
      </c>
    </row>
    <row r="152" spans="1:4" x14ac:dyDescent="0.2">
      <c r="A152" s="61" t="s">
        <v>206</v>
      </c>
      <c r="B152" s="65">
        <v>271688.13</v>
      </c>
      <c r="C152" s="65" t="e">
        <f>+SUMIF(#REF!,'Schema coy'!A:A,#REF!)</f>
        <v>#REF!</v>
      </c>
      <c r="D152" s="67" t="e">
        <f t="shared" si="2"/>
        <v>#REF!</v>
      </c>
    </row>
    <row r="153" spans="1:4" x14ac:dyDescent="0.2">
      <c r="A153" s="61" t="s">
        <v>207</v>
      </c>
      <c r="B153" s="65">
        <v>3085.9</v>
      </c>
      <c r="C153" s="65" t="e">
        <f>+SUMIF(#REF!,'Schema coy'!A:A,#REF!)</f>
        <v>#REF!</v>
      </c>
      <c r="D153" s="67" t="e">
        <f t="shared" si="2"/>
        <v>#REF!</v>
      </c>
    </row>
    <row r="154" spans="1:4" x14ac:dyDescent="0.2">
      <c r="A154" s="61" t="s">
        <v>208</v>
      </c>
      <c r="B154" s="65">
        <v>210727.4</v>
      </c>
      <c r="C154" s="65" t="e">
        <f>+SUMIF(#REF!,'Schema coy'!A:A,#REF!)</f>
        <v>#REF!</v>
      </c>
      <c r="D154" s="67" t="e">
        <f t="shared" si="2"/>
        <v>#REF!</v>
      </c>
    </row>
    <row r="155" spans="1:4" x14ac:dyDescent="0.2">
      <c r="A155" s="61" t="s">
        <v>209</v>
      </c>
      <c r="B155" s="65">
        <v>2269.66</v>
      </c>
      <c r="C155" s="65" t="e">
        <f>+SUMIF(#REF!,'Schema coy'!A:A,#REF!)</f>
        <v>#REF!</v>
      </c>
      <c r="D155" s="67" t="e">
        <f t="shared" si="2"/>
        <v>#REF!</v>
      </c>
    </row>
    <row r="156" spans="1:4" x14ac:dyDescent="0.2">
      <c r="A156" s="61" t="s">
        <v>210</v>
      </c>
      <c r="B156" s="65">
        <v>32998.21</v>
      </c>
      <c r="C156" s="65" t="e">
        <f>+SUMIF(#REF!,'Schema coy'!A:A,#REF!)</f>
        <v>#REF!</v>
      </c>
      <c r="D156" s="67" t="e">
        <f t="shared" si="2"/>
        <v>#REF!</v>
      </c>
    </row>
    <row r="157" spans="1:4" x14ac:dyDescent="0.2">
      <c r="A157" s="61" t="s">
        <v>211</v>
      </c>
      <c r="B157" s="65">
        <v>607.6</v>
      </c>
      <c r="C157" s="65" t="e">
        <f>+SUMIF(#REF!,'Schema coy'!A:A,#REF!)</f>
        <v>#REF!</v>
      </c>
      <c r="D157" s="67" t="e">
        <f t="shared" si="2"/>
        <v>#REF!</v>
      </c>
    </row>
    <row r="158" spans="1:4" x14ac:dyDescent="0.2">
      <c r="A158" s="61" t="s">
        <v>212</v>
      </c>
      <c r="B158" s="65">
        <v>21647.360000000001</v>
      </c>
      <c r="C158" s="65" t="e">
        <f>+SUMIF(#REF!,'Schema coy'!A:A,#REF!)</f>
        <v>#REF!</v>
      </c>
      <c r="D158" s="67" t="e">
        <f t="shared" si="2"/>
        <v>#REF!</v>
      </c>
    </row>
    <row r="159" spans="1:4" x14ac:dyDescent="0.2">
      <c r="A159" s="61" t="s">
        <v>213</v>
      </c>
      <c r="B159" s="65">
        <v>352</v>
      </c>
      <c r="C159" s="65" t="e">
        <f>+SUMIF(#REF!,'Schema coy'!A:A,#REF!)</f>
        <v>#REF!</v>
      </c>
      <c r="D159" s="67" t="e">
        <f t="shared" si="2"/>
        <v>#REF!</v>
      </c>
    </row>
    <row r="160" spans="1:4" x14ac:dyDescent="0.2">
      <c r="A160" s="61" t="s">
        <v>214</v>
      </c>
      <c r="B160" s="65">
        <v>525897.99</v>
      </c>
      <c r="C160" s="65" t="e">
        <f>+SUMIF(#REF!,'Schema coy'!A:A,#REF!)</f>
        <v>#REF!</v>
      </c>
      <c r="D160" s="67" t="e">
        <f t="shared" si="2"/>
        <v>#REF!</v>
      </c>
    </row>
    <row r="161" spans="1:4" x14ac:dyDescent="0.2">
      <c r="A161" s="61" t="s">
        <v>215</v>
      </c>
      <c r="B161" s="65">
        <v>523747.99</v>
      </c>
      <c r="C161" s="65" t="e">
        <f>+SUMIF(#REF!,'Schema coy'!A:A,#REF!)</f>
        <v>#REF!</v>
      </c>
      <c r="D161" s="67" t="e">
        <f t="shared" si="2"/>
        <v>#REF!</v>
      </c>
    </row>
    <row r="162" spans="1:4" x14ac:dyDescent="0.2">
      <c r="A162" s="61" t="s">
        <v>216</v>
      </c>
      <c r="B162" s="65">
        <v>1850</v>
      </c>
      <c r="C162" s="65" t="e">
        <f>+SUMIF(#REF!,'Schema coy'!A:A,#REF!)</f>
        <v>#REF!</v>
      </c>
      <c r="D162" s="67" t="e">
        <f t="shared" si="2"/>
        <v>#REF!</v>
      </c>
    </row>
    <row r="163" spans="1:4" x14ac:dyDescent="0.2">
      <c r="A163" s="61" t="s">
        <v>217</v>
      </c>
      <c r="B163" s="65">
        <v>300</v>
      </c>
      <c r="C163" s="65" t="e">
        <f>+SUMIF(#REF!,'Schema coy'!A:A,#REF!)</f>
        <v>#REF!</v>
      </c>
      <c r="D163" s="67" t="e">
        <f t="shared" si="2"/>
        <v>#REF!</v>
      </c>
    </row>
    <row r="164" spans="1:4" x14ac:dyDescent="0.2">
      <c r="A164" s="61" t="s">
        <v>218</v>
      </c>
      <c r="B164" s="65">
        <v>131007.2</v>
      </c>
      <c r="C164" s="65" t="e">
        <f>+SUMIF(#REF!,'Schema coy'!A:A,#REF!)</f>
        <v>#REF!</v>
      </c>
      <c r="D164" s="67" t="e">
        <f t="shared" si="2"/>
        <v>#REF!</v>
      </c>
    </row>
    <row r="165" spans="1:4" x14ac:dyDescent="0.2">
      <c r="A165" s="61" t="s">
        <v>219</v>
      </c>
      <c r="B165" s="65">
        <v>409.75</v>
      </c>
      <c r="C165" s="65" t="e">
        <f>+SUMIF(#REF!,'Schema coy'!A:A,#REF!)</f>
        <v>#REF!</v>
      </c>
      <c r="D165" s="67" t="e">
        <f t="shared" si="2"/>
        <v>#REF!</v>
      </c>
    </row>
    <row r="166" spans="1:4" x14ac:dyDescent="0.2">
      <c r="A166" s="61" t="s">
        <v>220</v>
      </c>
      <c r="B166" s="65">
        <v>531.04999999999995</v>
      </c>
      <c r="C166" s="65" t="e">
        <f>+SUMIF(#REF!,'Schema coy'!A:A,#REF!)</f>
        <v>#REF!</v>
      </c>
      <c r="D166" s="67" t="e">
        <f t="shared" si="2"/>
        <v>#REF!</v>
      </c>
    </row>
    <row r="167" spans="1:4" x14ac:dyDescent="0.2">
      <c r="A167" s="61" t="s">
        <v>221</v>
      </c>
      <c r="B167" s="65">
        <v>242.06</v>
      </c>
      <c r="C167" s="65" t="e">
        <f>+SUMIF(#REF!,'Schema coy'!A:A,#REF!)</f>
        <v>#REF!</v>
      </c>
      <c r="D167" s="67" t="e">
        <f t="shared" si="2"/>
        <v>#REF!</v>
      </c>
    </row>
    <row r="168" spans="1:4" x14ac:dyDescent="0.2">
      <c r="A168" s="61" t="s">
        <v>222</v>
      </c>
      <c r="B168" s="65">
        <v>341.83</v>
      </c>
      <c r="C168" s="65" t="e">
        <f>+SUMIF(#REF!,'Schema coy'!A:A,#REF!)</f>
        <v>#REF!</v>
      </c>
      <c r="D168" s="67" t="e">
        <f t="shared" si="2"/>
        <v>#REF!</v>
      </c>
    </row>
    <row r="169" spans="1:4" x14ac:dyDescent="0.2">
      <c r="A169" s="61" t="s">
        <v>223</v>
      </c>
      <c r="B169" s="65">
        <v>49.42</v>
      </c>
      <c r="C169" s="65" t="e">
        <f>+SUMIF(#REF!,'Schema coy'!A:A,#REF!)</f>
        <v>#REF!</v>
      </c>
      <c r="D169" s="67" t="e">
        <f t="shared" si="2"/>
        <v>#REF!</v>
      </c>
    </row>
    <row r="170" spans="1:4" x14ac:dyDescent="0.2">
      <c r="A170" s="61" t="s">
        <v>224</v>
      </c>
      <c r="B170" s="65">
        <v>4606.03</v>
      </c>
      <c r="C170" s="65" t="e">
        <f>+SUMIF(#REF!,'Schema coy'!A:A,#REF!)</f>
        <v>#REF!</v>
      </c>
      <c r="D170" s="67" t="e">
        <f t="shared" si="2"/>
        <v>#REF!</v>
      </c>
    </row>
    <row r="171" spans="1:4" x14ac:dyDescent="0.2">
      <c r="A171" s="61" t="s">
        <v>225</v>
      </c>
      <c r="B171" s="65">
        <v>34327.769999999997</v>
      </c>
      <c r="C171" s="65" t="e">
        <f>+SUMIF(#REF!,'Schema coy'!A:A,#REF!)</f>
        <v>#REF!</v>
      </c>
      <c r="D171" s="67" t="e">
        <f t="shared" si="2"/>
        <v>#REF!</v>
      </c>
    </row>
    <row r="172" spans="1:4" x14ac:dyDescent="0.2">
      <c r="A172" s="61" t="s">
        <v>226</v>
      </c>
      <c r="B172" s="65">
        <v>255</v>
      </c>
      <c r="C172" s="65" t="e">
        <f>+SUMIF(#REF!,'Schema coy'!A:A,#REF!)</f>
        <v>#REF!</v>
      </c>
      <c r="D172" s="67" t="e">
        <f t="shared" si="2"/>
        <v>#REF!</v>
      </c>
    </row>
    <row r="173" spans="1:4" x14ac:dyDescent="0.2">
      <c r="A173" s="61" t="s">
        <v>227</v>
      </c>
      <c r="B173" s="65">
        <v>51147.96</v>
      </c>
      <c r="C173" s="65" t="e">
        <f>+SUMIF(#REF!,'Schema coy'!A:A,#REF!)</f>
        <v>#REF!</v>
      </c>
      <c r="D173" s="67" t="e">
        <f t="shared" si="2"/>
        <v>#REF!</v>
      </c>
    </row>
    <row r="174" spans="1:4" x14ac:dyDescent="0.2">
      <c r="A174" s="61" t="s">
        <v>228</v>
      </c>
      <c r="B174" s="65">
        <v>299.10000000000002</v>
      </c>
      <c r="C174" s="65" t="e">
        <f>+SUMIF(#REF!,'Schema coy'!A:A,#REF!)</f>
        <v>#REF!</v>
      </c>
      <c r="D174" s="67" t="e">
        <f t="shared" si="2"/>
        <v>#REF!</v>
      </c>
    </row>
    <row r="175" spans="1:4" x14ac:dyDescent="0.2">
      <c r="A175" s="61" t="s">
        <v>229</v>
      </c>
      <c r="B175" s="65">
        <v>1767.59</v>
      </c>
      <c r="C175" s="65" t="e">
        <f>+SUMIF(#REF!,'Schema coy'!A:A,#REF!)</f>
        <v>#REF!</v>
      </c>
      <c r="D175" s="67" t="e">
        <f t="shared" si="2"/>
        <v>#REF!</v>
      </c>
    </row>
    <row r="176" spans="1:4" x14ac:dyDescent="0.2">
      <c r="A176" s="61" t="s">
        <v>230</v>
      </c>
      <c r="B176" s="65">
        <v>1888.74</v>
      </c>
      <c r="C176" s="65" t="e">
        <f>+SUMIF(#REF!,'Schema coy'!A:A,#REF!)</f>
        <v>#REF!</v>
      </c>
      <c r="D176" s="67" t="e">
        <f t="shared" si="2"/>
        <v>#REF!</v>
      </c>
    </row>
    <row r="177" spans="1:4" x14ac:dyDescent="0.2">
      <c r="A177" s="61" t="s">
        <v>231</v>
      </c>
      <c r="B177" s="65">
        <v>5652.22</v>
      </c>
      <c r="C177" s="65" t="e">
        <f>+SUMIF(#REF!,'Schema coy'!A:A,#REF!)</f>
        <v>#REF!</v>
      </c>
      <c r="D177" s="67" t="e">
        <f t="shared" si="2"/>
        <v>#REF!</v>
      </c>
    </row>
    <row r="178" spans="1:4" x14ac:dyDescent="0.2">
      <c r="A178" s="61" t="s">
        <v>191</v>
      </c>
      <c r="B178" s="65">
        <v>29488.68</v>
      </c>
      <c r="C178" s="65" t="e">
        <f>+SUMIF(#REF!,'Schema coy'!A:A,#REF!)</f>
        <v>#REF!</v>
      </c>
      <c r="D178" s="67" t="e">
        <f t="shared" si="2"/>
        <v>#REF!</v>
      </c>
    </row>
    <row r="179" spans="1:4" x14ac:dyDescent="0.2">
      <c r="A179" s="61" t="s">
        <v>232</v>
      </c>
      <c r="B179" s="65">
        <v>2185.31</v>
      </c>
      <c r="C179" s="65" t="e">
        <f>+SUMIF(#REF!,'Schema coy'!A:A,#REF!)</f>
        <v>#REF!</v>
      </c>
      <c r="D179" s="67" t="e">
        <f t="shared" si="2"/>
        <v>#REF!</v>
      </c>
    </row>
    <row r="180" spans="1:4" x14ac:dyDescent="0.2">
      <c r="A180" s="61" t="s">
        <v>233</v>
      </c>
      <c r="B180" s="65">
        <v>2185.31</v>
      </c>
      <c r="C180" s="65" t="e">
        <f>+SUMIF(#REF!,'Schema coy'!A:A,#REF!)</f>
        <v>#REF!</v>
      </c>
      <c r="D180" s="67" t="e">
        <f t="shared" si="2"/>
        <v>#REF!</v>
      </c>
    </row>
    <row r="181" spans="1:4" x14ac:dyDescent="0.2">
      <c r="A181" s="61" t="s">
        <v>234</v>
      </c>
      <c r="B181" s="65">
        <v>2185.31</v>
      </c>
      <c r="C181" s="65" t="e">
        <f>+SUMIF(#REF!,'Schema coy'!A:A,#REF!)</f>
        <v>#REF!</v>
      </c>
      <c r="D181" s="67" t="e">
        <f t="shared" si="2"/>
        <v>#REF!</v>
      </c>
    </row>
    <row r="182" spans="1:4" x14ac:dyDescent="0.2">
      <c r="A182" s="61" t="s">
        <v>235</v>
      </c>
      <c r="B182" s="65">
        <v>0</v>
      </c>
      <c r="C182" s="65" t="e">
        <f>+SUMIF(#REF!,'Schema coy'!A:A,#REF!)</f>
        <v>#REF!</v>
      </c>
      <c r="D182" s="67" t="e">
        <f t="shared" si="2"/>
        <v>#REF!</v>
      </c>
    </row>
    <row r="183" spans="1:4" x14ac:dyDescent="0.2">
      <c r="A183" s="61" t="s">
        <v>236</v>
      </c>
      <c r="B183" s="65">
        <v>2185.31</v>
      </c>
      <c r="C183" s="65" t="e">
        <f>+SUMIF(#REF!,'Schema coy'!A:A,#REF!)</f>
        <v>#REF!</v>
      </c>
      <c r="D183" s="67" t="e">
        <f t="shared" si="2"/>
        <v>#REF!</v>
      </c>
    </row>
    <row r="184" spans="1:4" x14ac:dyDescent="0.2">
      <c r="A184" s="61" t="s">
        <v>237</v>
      </c>
      <c r="B184" s="65">
        <v>2185.31</v>
      </c>
      <c r="C184" s="65" t="e">
        <f>+SUMIF(#REF!,'Schema coy'!A:A,#REF!)</f>
        <v>#REF!</v>
      </c>
      <c r="D184" s="67" t="e">
        <f t="shared" si="2"/>
        <v>#REF!</v>
      </c>
    </row>
    <row r="185" spans="1:4" x14ac:dyDescent="0.2">
      <c r="A185" s="61" t="s">
        <v>238</v>
      </c>
      <c r="C185" s="65" t="e">
        <f>+SUMIF(#REF!,'Schema coy'!A:A,#REF!)</f>
        <v>#REF!</v>
      </c>
      <c r="D185" s="67" t="e">
        <f t="shared" si="2"/>
        <v>#REF!</v>
      </c>
    </row>
    <row r="186" spans="1:4" x14ac:dyDescent="0.2">
      <c r="A186" s="61" t="s">
        <v>239</v>
      </c>
      <c r="B186" s="65">
        <v>10606737.84</v>
      </c>
      <c r="C186" s="65" t="e">
        <f>+SUMIF(#REF!,'Schema coy'!A:A,#REF!)</f>
        <v>#REF!</v>
      </c>
      <c r="D186" s="67" t="e">
        <f t="shared" si="2"/>
        <v>#REF!</v>
      </c>
    </row>
    <row r="187" spans="1:4" x14ac:dyDescent="0.2">
      <c r="A187" s="61" t="s">
        <v>240</v>
      </c>
      <c r="B187" s="65">
        <v>10217981.699999999</v>
      </c>
      <c r="C187" s="65" t="e">
        <f>+SUMIF(#REF!,'Schema coy'!A:A,#REF!)</f>
        <v>#REF!</v>
      </c>
      <c r="D187" s="67" t="e">
        <f t="shared" si="2"/>
        <v>#REF!</v>
      </c>
    </row>
    <row r="188" spans="1:4" x14ac:dyDescent="0.2">
      <c r="A188" s="61" t="s">
        <v>241</v>
      </c>
      <c r="B188" s="65">
        <v>9044776.5</v>
      </c>
      <c r="C188" s="65" t="e">
        <f>+SUMIF(#REF!,'Schema coy'!A:A,#REF!)</f>
        <v>#REF!</v>
      </c>
      <c r="D188" s="67" t="e">
        <f t="shared" si="2"/>
        <v>#REF!</v>
      </c>
    </row>
    <row r="189" spans="1:4" x14ac:dyDescent="0.2">
      <c r="A189" s="61" t="s">
        <v>242</v>
      </c>
      <c r="B189" s="65">
        <v>5560604.29</v>
      </c>
      <c r="C189" s="65" t="e">
        <f>+SUMIF(#REF!,'Schema coy'!A:A,#REF!)</f>
        <v>#REF!</v>
      </c>
      <c r="D189" s="67" t="e">
        <f t="shared" si="2"/>
        <v>#REF!</v>
      </c>
    </row>
    <row r="190" spans="1:4" x14ac:dyDescent="0.2">
      <c r="A190" s="61" t="s">
        <v>243</v>
      </c>
      <c r="B190" s="65">
        <v>5400937.3600000003</v>
      </c>
      <c r="C190" s="65" t="e">
        <f>+SUMIF(#REF!,'Schema coy'!A:A,#REF!)</f>
        <v>#REF!</v>
      </c>
      <c r="D190" s="67" t="e">
        <f t="shared" si="2"/>
        <v>#REF!</v>
      </c>
    </row>
    <row r="191" spans="1:4" x14ac:dyDescent="0.2">
      <c r="A191" s="61" t="s">
        <v>244</v>
      </c>
      <c r="B191" s="65">
        <v>159666.93</v>
      </c>
      <c r="C191" s="65" t="e">
        <f>+SUMIF(#REF!,'Schema coy'!A:A,#REF!)</f>
        <v>#REF!</v>
      </c>
      <c r="D191" s="67" t="e">
        <f t="shared" si="2"/>
        <v>#REF!</v>
      </c>
    </row>
    <row r="192" spans="1:4" x14ac:dyDescent="0.2">
      <c r="A192" s="61" t="s">
        <v>245</v>
      </c>
      <c r="B192" s="65">
        <v>3484172.21</v>
      </c>
      <c r="C192" s="65" t="e">
        <f>+SUMIF(#REF!,'Schema coy'!A:A,#REF!)</f>
        <v>#REF!</v>
      </c>
      <c r="D192" s="67" t="e">
        <f t="shared" si="2"/>
        <v>#REF!</v>
      </c>
    </row>
    <row r="193" spans="1:4" x14ac:dyDescent="0.2">
      <c r="A193" s="61" t="s">
        <v>246</v>
      </c>
      <c r="B193" s="65">
        <v>3406826</v>
      </c>
      <c r="C193" s="65" t="e">
        <f>+SUMIF(#REF!,'Schema coy'!A:A,#REF!)</f>
        <v>#REF!</v>
      </c>
      <c r="D193" s="67" t="e">
        <f t="shared" si="2"/>
        <v>#REF!</v>
      </c>
    </row>
    <row r="194" spans="1:4" x14ac:dyDescent="0.2">
      <c r="A194" s="61" t="s">
        <v>247</v>
      </c>
      <c r="B194" s="65">
        <v>77346.210000000006</v>
      </c>
      <c r="C194" s="65" t="e">
        <f>+SUMIF(#REF!,'Schema coy'!A:A,#REF!)</f>
        <v>#REF!</v>
      </c>
      <c r="D194" s="67" t="e">
        <f t="shared" si="2"/>
        <v>#REF!</v>
      </c>
    </row>
    <row r="195" spans="1:4" x14ac:dyDescent="0.2">
      <c r="A195" s="61" t="s">
        <v>248</v>
      </c>
      <c r="B195" s="65">
        <v>701405.88</v>
      </c>
      <c r="C195" s="65" t="e">
        <f>+SUMIF(#REF!,'Schema coy'!A:A,#REF!)</f>
        <v>#REF!</v>
      </c>
      <c r="D195" s="67" t="e">
        <f t="shared" si="2"/>
        <v>#REF!</v>
      </c>
    </row>
    <row r="196" spans="1:4" x14ac:dyDescent="0.2">
      <c r="A196" s="61" t="s">
        <v>249</v>
      </c>
      <c r="B196" s="65">
        <v>195800</v>
      </c>
      <c r="C196" s="65" t="e">
        <f>+SUMIF(#REF!,'Schema coy'!A:A,#REF!)</f>
        <v>#REF!</v>
      </c>
      <c r="D196" s="67" t="e">
        <f t="shared" ref="D196:D259" si="3">+B196-C196</f>
        <v>#REF!</v>
      </c>
    </row>
    <row r="197" spans="1:4" x14ac:dyDescent="0.2">
      <c r="A197" s="61" t="s">
        <v>250</v>
      </c>
      <c r="B197" s="65">
        <v>41312.71</v>
      </c>
      <c r="C197" s="65" t="e">
        <f>+SUMIF(#REF!,'Schema coy'!A:A,#REF!)</f>
        <v>#REF!</v>
      </c>
      <c r="D197" s="67" t="e">
        <f t="shared" si="3"/>
        <v>#REF!</v>
      </c>
    </row>
    <row r="198" spans="1:4" x14ac:dyDescent="0.2">
      <c r="A198" s="61" t="s">
        <v>251</v>
      </c>
      <c r="B198" s="65">
        <v>154487.29</v>
      </c>
      <c r="C198" s="65" t="e">
        <f>+SUMIF(#REF!,'Schema coy'!A:A,#REF!)</f>
        <v>#REF!</v>
      </c>
      <c r="D198" s="67" t="e">
        <f t="shared" si="3"/>
        <v>#REF!</v>
      </c>
    </row>
    <row r="199" spans="1:4" x14ac:dyDescent="0.2">
      <c r="A199" s="61" t="s">
        <v>252</v>
      </c>
      <c r="B199" s="65">
        <v>505605.88</v>
      </c>
      <c r="C199" s="65" t="e">
        <f>+SUMIF(#REF!,'Schema coy'!A:A,#REF!)</f>
        <v>#REF!</v>
      </c>
      <c r="D199" s="67" t="e">
        <f t="shared" si="3"/>
        <v>#REF!</v>
      </c>
    </row>
    <row r="200" spans="1:4" x14ac:dyDescent="0.2">
      <c r="A200" s="61" t="s">
        <v>253</v>
      </c>
      <c r="B200" s="65">
        <v>505605.88</v>
      </c>
      <c r="C200" s="65" t="e">
        <f>+SUMIF(#REF!,'Schema coy'!A:A,#REF!)</f>
        <v>#REF!</v>
      </c>
      <c r="D200" s="67" t="e">
        <f t="shared" si="3"/>
        <v>#REF!</v>
      </c>
    </row>
    <row r="201" spans="1:4" x14ac:dyDescent="0.2">
      <c r="A201" s="61" t="s">
        <v>254</v>
      </c>
      <c r="B201" s="65">
        <v>193886</v>
      </c>
      <c r="C201" s="65" t="e">
        <f>+SUMIF(#REF!,'Schema coy'!A:A,#REF!)</f>
        <v>#REF!</v>
      </c>
      <c r="D201" s="67" t="e">
        <f t="shared" si="3"/>
        <v>#REF!</v>
      </c>
    </row>
    <row r="202" spans="1:4" x14ac:dyDescent="0.2">
      <c r="A202" s="61" t="s">
        <v>255</v>
      </c>
      <c r="B202" s="65">
        <v>193886</v>
      </c>
      <c r="C202" s="65" t="e">
        <f>+SUMIF(#REF!,'Schema coy'!A:A,#REF!)</f>
        <v>#REF!</v>
      </c>
      <c r="D202" s="67" t="e">
        <f t="shared" si="3"/>
        <v>#REF!</v>
      </c>
    </row>
    <row r="203" spans="1:4" x14ac:dyDescent="0.2">
      <c r="A203" s="61" t="s">
        <v>256</v>
      </c>
      <c r="B203" s="65">
        <v>193886</v>
      </c>
      <c r="C203" s="65" t="e">
        <f>+SUMIF(#REF!,'Schema coy'!A:A,#REF!)</f>
        <v>#REF!</v>
      </c>
      <c r="D203" s="67" t="e">
        <f t="shared" si="3"/>
        <v>#REF!</v>
      </c>
    </row>
    <row r="204" spans="1:4" x14ac:dyDescent="0.2">
      <c r="A204" s="61" t="s">
        <v>257</v>
      </c>
      <c r="B204" s="65">
        <v>194782.7</v>
      </c>
      <c r="C204" s="65" t="e">
        <f>+SUMIF(#REF!,'Schema coy'!A:A,#REF!)</f>
        <v>#REF!</v>
      </c>
      <c r="D204" s="67" t="e">
        <f t="shared" si="3"/>
        <v>#REF!</v>
      </c>
    </row>
    <row r="205" spans="1:4" x14ac:dyDescent="0.2">
      <c r="A205" s="61" t="s">
        <v>258</v>
      </c>
      <c r="B205" s="65">
        <v>194782.7</v>
      </c>
      <c r="C205" s="65" t="e">
        <f>+SUMIF(#REF!,'Schema coy'!A:A,#REF!)</f>
        <v>#REF!</v>
      </c>
      <c r="D205" s="67" t="e">
        <f t="shared" si="3"/>
        <v>#REF!</v>
      </c>
    </row>
    <row r="206" spans="1:4" x14ac:dyDescent="0.2">
      <c r="A206" s="61" t="s">
        <v>259</v>
      </c>
      <c r="B206" s="65">
        <v>194233.03</v>
      </c>
      <c r="C206" s="65" t="e">
        <f>+SUMIF(#REF!,'Schema coy'!A:A,#REF!)</f>
        <v>#REF!</v>
      </c>
      <c r="D206" s="67" t="e">
        <f t="shared" si="3"/>
        <v>#REF!</v>
      </c>
    </row>
    <row r="207" spans="1:4" x14ac:dyDescent="0.2">
      <c r="A207" s="61" t="s">
        <v>260</v>
      </c>
      <c r="B207" s="65">
        <v>549.66999999999996</v>
      </c>
      <c r="C207" s="65" t="e">
        <f>+SUMIF(#REF!,'Schema coy'!A:A,#REF!)</f>
        <v>#REF!</v>
      </c>
      <c r="D207" s="67" t="e">
        <f t="shared" si="3"/>
        <v>#REF!</v>
      </c>
    </row>
    <row r="208" spans="1:4" x14ac:dyDescent="0.2">
      <c r="A208" s="61" t="s">
        <v>261</v>
      </c>
      <c r="B208" s="65">
        <v>83130.62</v>
      </c>
      <c r="C208" s="65" t="e">
        <f>+SUMIF(#REF!,'Schema coy'!A:A,#REF!)</f>
        <v>#REF!</v>
      </c>
      <c r="D208" s="67" t="e">
        <f t="shared" si="3"/>
        <v>#REF!</v>
      </c>
    </row>
    <row r="209" spans="1:4" x14ac:dyDescent="0.2">
      <c r="A209" s="61" t="s">
        <v>262</v>
      </c>
      <c r="B209" s="65">
        <v>83130.62</v>
      </c>
      <c r="C209" s="65" t="e">
        <f>+SUMIF(#REF!,'Schema coy'!A:A,#REF!)</f>
        <v>#REF!</v>
      </c>
      <c r="D209" s="67" t="e">
        <f t="shared" si="3"/>
        <v>#REF!</v>
      </c>
    </row>
    <row r="210" spans="1:4" x14ac:dyDescent="0.2">
      <c r="A210" s="61" t="s">
        <v>263</v>
      </c>
      <c r="B210" s="65">
        <v>12000</v>
      </c>
      <c r="C210" s="65" t="e">
        <f>+SUMIF(#REF!,'Schema coy'!A:A,#REF!)</f>
        <v>#REF!</v>
      </c>
      <c r="D210" s="67" t="e">
        <f t="shared" si="3"/>
        <v>#REF!</v>
      </c>
    </row>
    <row r="211" spans="1:4" x14ac:dyDescent="0.2">
      <c r="A211" s="61" t="s">
        <v>264</v>
      </c>
      <c r="B211" s="65">
        <v>25784.99</v>
      </c>
      <c r="C211" s="65" t="e">
        <f>+SUMIF(#REF!,'Schema coy'!A:A,#REF!)</f>
        <v>#REF!</v>
      </c>
      <c r="D211" s="67" t="e">
        <f t="shared" si="3"/>
        <v>#REF!</v>
      </c>
    </row>
    <row r="212" spans="1:4" x14ac:dyDescent="0.2">
      <c r="A212" s="61" t="s">
        <v>265</v>
      </c>
      <c r="B212" s="65">
        <v>39026.980000000003</v>
      </c>
      <c r="C212" s="65" t="e">
        <f>+SUMIF(#REF!,'Schema coy'!A:A,#REF!)</f>
        <v>#REF!</v>
      </c>
      <c r="D212" s="67" t="e">
        <f t="shared" si="3"/>
        <v>#REF!</v>
      </c>
    </row>
    <row r="213" spans="1:4" x14ac:dyDescent="0.2">
      <c r="A213" s="61" t="s">
        <v>266</v>
      </c>
      <c r="B213" s="65">
        <v>698.65</v>
      </c>
      <c r="C213" s="65" t="e">
        <f>+SUMIF(#REF!,'Schema coy'!A:A,#REF!)</f>
        <v>#REF!</v>
      </c>
      <c r="D213" s="67" t="e">
        <f t="shared" si="3"/>
        <v>#REF!</v>
      </c>
    </row>
    <row r="214" spans="1:4" x14ac:dyDescent="0.2">
      <c r="A214" s="61" t="s">
        <v>267</v>
      </c>
      <c r="B214" s="65">
        <v>5620</v>
      </c>
      <c r="C214" s="65" t="e">
        <f>+SUMIF(#REF!,'Schema coy'!A:A,#REF!)</f>
        <v>#REF!</v>
      </c>
      <c r="D214" s="67" t="e">
        <f t="shared" si="3"/>
        <v>#REF!</v>
      </c>
    </row>
    <row r="215" spans="1:4" x14ac:dyDescent="0.2">
      <c r="A215" s="61" t="s">
        <v>268</v>
      </c>
      <c r="B215" s="65">
        <v>388756.14</v>
      </c>
      <c r="C215" s="65" t="e">
        <f>+SUMIF(#REF!,'Schema coy'!A:A,#REF!)</f>
        <v>#REF!</v>
      </c>
      <c r="D215" s="67" t="e">
        <f t="shared" si="3"/>
        <v>#REF!</v>
      </c>
    </row>
    <row r="216" spans="1:4" x14ac:dyDescent="0.2">
      <c r="A216" s="61" t="s">
        <v>269</v>
      </c>
      <c r="B216" s="65">
        <v>259255.78</v>
      </c>
      <c r="C216" s="65" t="e">
        <f>+SUMIF(#REF!,'Schema coy'!A:A,#REF!)</f>
        <v>#REF!</v>
      </c>
      <c r="D216" s="67" t="e">
        <f t="shared" si="3"/>
        <v>#REF!</v>
      </c>
    </row>
    <row r="217" spans="1:4" x14ac:dyDescent="0.2">
      <c r="A217" s="61" t="s">
        <v>270</v>
      </c>
      <c r="B217" s="65">
        <v>259255.78</v>
      </c>
      <c r="C217" s="65" t="e">
        <f>+SUMIF(#REF!,'Schema coy'!A:A,#REF!)</f>
        <v>#REF!</v>
      </c>
      <c r="D217" s="67" t="e">
        <f t="shared" si="3"/>
        <v>#REF!</v>
      </c>
    </row>
    <row r="218" spans="1:4" x14ac:dyDescent="0.2">
      <c r="A218" s="61" t="s">
        <v>271</v>
      </c>
      <c r="B218" s="65">
        <v>259255.78</v>
      </c>
      <c r="C218" s="65" t="e">
        <f>+SUMIF(#REF!,'Schema coy'!A:A,#REF!)</f>
        <v>#REF!</v>
      </c>
      <c r="D218" s="67" t="e">
        <f t="shared" si="3"/>
        <v>#REF!</v>
      </c>
    </row>
    <row r="219" spans="1:4" x14ac:dyDescent="0.2">
      <c r="A219" s="61" t="s">
        <v>272</v>
      </c>
      <c r="B219" s="65">
        <v>96048.12</v>
      </c>
      <c r="C219" s="65" t="e">
        <f>+SUMIF(#REF!,'Schema coy'!A:A,#REF!)</f>
        <v>#REF!</v>
      </c>
      <c r="D219" s="67" t="e">
        <f t="shared" si="3"/>
        <v>#REF!</v>
      </c>
    </row>
    <row r="220" spans="1:4" x14ac:dyDescent="0.2">
      <c r="A220" s="61" t="s">
        <v>273</v>
      </c>
      <c r="B220" s="65">
        <v>81895.28</v>
      </c>
      <c r="C220" s="65" t="e">
        <f>+SUMIF(#REF!,'Schema coy'!A:A,#REF!)</f>
        <v>#REF!</v>
      </c>
      <c r="D220" s="67" t="e">
        <f t="shared" si="3"/>
        <v>#REF!</v>
      </c>
    </row>
    <row r="221" spans="1:4" x14ac:dyDescent="0.2">
      <c r="A221" s="61" t="s">
        <v>274</v>
      </c>
      <c r="B221" s="65">
        <v>81895.28</v>
      </c>
      <c r="C221" s="65" t="e">
        <f>+SUMIF(#REF!,'Schema coy'!A:A,#REF!)</f>
        <v>#REF!</v>
      </c>
      <c r="D221" s="67" t="e">
        <f t="shared" si="3"/>
        <v>#REF!</v>
      </c>
    </row>
    <row r="222" spans="1:4" x14ac:dyDescent="0.2">
      <c r="A222" s="61" t="s">
        <v>275</v>
      </c>
      <c r="B222" s="65">
        <v>1226.52</v>
      </c>
      <c r="C222" s="65" t="e">
        <f>+SUMIF(#REF!,'Schema coy'!A:A,#REF!)</f>
        <v>#REF!</v>
      </c>
      <c r="D222" s="67" t="e">
        <f t="shared" si="3"/>
        <v>#REF!</v>
      </c>
    </row>
    <row r="223" spans="1:4" x14ac:dyDescent="0.2">
      <c r="A223" s="61" t="s">
        <v>276</v>
      </c>
      <c r="B223" s="65">
        <v>896.52</v>
      </c>
      <c r="C223" s="65" t="e">
        <f>+SUMIF(#REF!,'Schema coy'!A:A,#REF!)</f>
        <v>#REF!</v>
      </c>
      <c r="D223" s="67" t="e">
        <f t="shared" si="3"/>
        <v>#REF!</v>
      </c>
    </row>
    <row r="224" spans="1:4" x14ac:dyDescent="0.2">
      <c r="A224" s="61" t="s">
        <v>277</v>
      </c>
      <c r="B224" s="65">
        <v>240</v>
      </c>
      <c r="C224" s="65" t="e">
        <f>+SUMIF(#REF!,'Schema coy'!A:A,#REF!)</f>
        <v>#REF!</v>
      </c>
      <c r="D224" s="67" t="e">
        <f t="shared" si="3"/>
        <v>#REF!</v>
      </c>
    </row>
    <row r="225" spans="1:4" x14ac:dyDescent="0.2">
      <c r="A225" s="61" t="s">
        <v>278</v>
      </c>
      <c r="B225" s="65">
        <v>90</v>
      </c>
      <c r="C225" s="65" t="e">
        <f>+SUMIF(#REF!,'Schema coy'!A:A,#REF!)</f>
        <v>#REF!</v>
      </c>
      <c r="D225" s="67" t="e">
        <f t="shared" si="3"/>
        <v>#REF!</v>
      </c>
    </row>
    <row r="226" spans="1:4" x14ac:dyDescent="0.2">
      <c r="A226" s="61" t="s">
        <v>279</v>
      </c>
      <c r="B226" s="65">
        <v>12926.32</v>
      </c>
      <c r="C226" s="65" t="e">
        <f>+SUMIF(#REF!,'Schema coy'!A:A,#REF!)</f>
        <v>#REF!</v>
      </c>
      <c r="D226" s="67" t="e">
        <f t="shared" si="3"/>
        <v>#REF!</v>
      </c>
    </row>
    <row r="227" spans="1:4" x14ac:dyDescent="0.2">
      <c r="A227" s="61" t="s">
        <v>280</v>
      </c>
      <c r="B227" s="65">
        <v>5744.09</v>
      </c>
      <c r="C227" s="65" t="e">
        <f>+SUMIF(#REF!,'Schema coy'!A:A,#REF!)</f>
        <v>#REF!</v>
      </c>
      <c r="D227" s="67" t="e">
        <f t="shared" si="3"/>
        <v>#REF!</v>
      </c>
    </row>
    <row r="228" spans="1:4" x14ac:dyDescent="0.2">
      <c r="A228" s="61" t="s">
        <v>281</v>
      </c>
      <c r="B228" s="65">
        <v>4.76</v>
      </c>
      <c r="C228" s="65" t="e">
        <f>+SUMIF(#REF!,'Schema coy'!A:A,#REF!)</f>
        <v>#REF!</v>
      </c>
      <c r="D228" s="67" t="e">
        <f t="shared" si="3"/>
        <v>#REF!</v>
      </c>
    </row>
    <row r="229" spans="1:4" x14ac:dyDescent="0.2">
      <c r="A229" s="61" t="s">
        <v>282</v>
      </c>
      <c r="B229" s="65">
        <v>1930.71</v>
      </c>
      <c r="C229" s="65" t="e">
        <f>+SUMIF(#REF!,'Schema coy'!A:A,#REF!)</f>
        <v>#REF!</v>
      </c>
      <c r="D229" s="67" t="e">
        <f t="shared" si="3"/>
        <v>#REF!</v>
      </c>
    </row>
    <row r="230" spans="1:4" x14ac:dyDescent="0.2">
      <c r="A230" s="61" t="s">
        <v>283</v>
      </c>
      <c r="B230" s="65">
        <v>5246.76</v>
      </c>
      <c r="C230" s="65" t="e">
        <f>+SUMIF(#REF!,'Schema coy'!A:A,#REF!)</f>
        <v>#REF!</v>
      </c>
      <c r="D230" s="67" t="e">
        <f t="shared" si="3"/>
        <v>#REF!</v>
      </c>
    </row>
    <row r="231" spans="1:4" x14ac:dyDescent="0.2">
      <c r="A231" s="61" t="s">
        <v>284</v>
      </c>
      <c r="B231" s="65">
        <v>33452.239999999998</v>
      </c>
      <c r="C231" s="65" t="e">
        <f>+SUMIF(#REF!,'Schema coy'!A:A,#REF!)</f>
        <v>#REF!</v>
      </c>
      <c r="D231" s="67" t="e">
        <f t="shared" si="3"/>
        <v>#REF!</v>
      </c>
    </row>
    <row r="232" spans="1:4" x14ac:dyDescent="0.2">
      <c r="A232" s="61" t="s">
        <v>285</v>
      </c>
      <c r="B232" s="65">
        <v>33452.239999999998</v>
      </c>
      <c r="C232" s="65" t="e">
        <f>+SUMIF(#REF!,'Schema coy'!A:A,#REF!)</f>
        <v>#REF!</v>
      </c>
      <c r="D232" s="67" t="e">
        <f t="shared" si="3"/>
        <v>#REF!</v>
      </c>
    </row>
    <row r="233" spans="1:4" x14ac:dyDescent="0.2">
      <c r="A233" s="61" t="s">
        <v>286</v>
      </c>
      <c r="B233" s="65">
        <v>33452.239999999998</v>
      </c>
      <c r="C233" s="65" t="e">
        <f>+SUMIF(#REF!,'Schema coy'!A:A,#REF!)</f>
        <v>#REF!</v>
      </c>
      <c r="D233" s="67" t="e">
        <f t="shared" si="3"/>
        <v>#REF!</v>
      </c>
    </row>
    <row r="234" spans="1:4" x14ac:dyDescent="0.2">
      <c r="A234" s="61" t="s">
        <v>287</v>
      </c>
      <c r="B234" s="65">
        <v>10424921.48</v>
      </c>
      <c r="C234" s="65" t="e">
        <f>+SUMIF(#REF!,'Schema coy'!A:A,#REF!)</f>
        <v>#REF!</v>
      </c>
      <c r="D234" s="67" t="e">
        <f t="shared" si="3"/>
        <v>#REF!</v>
      </c>
    </row>
    <row r="235" spans="1:4" x14ac:dyDescent="0.2">
      <c r="A235" s="61" t="s">
        <v>288</v>
      </c>
      <c r="B235" s="65">
        <v>349300.02</v>
      </c>
      <c r="C235" s="65" t="e">
        <f>+SUMIF(#REF!,'Schema coy'!A:A,#REF!)</f>
        <v>#REF!</v>
      </c>
      <c r="D235" s="67" t="e">
        <f t="shared" si="3"/>
        <v>#REF!</v>
      </c>
    </row>
    <row r="236" spans="1:4" x14ac:dyDescent="0.2">
      <c r="A236" s="61" t="s">
        <v>289</v>
      </c>
      <c r="B236" s="65">
        <v>350934.81</v>
      </c>
      <c r="C236" s="65" t="e">
        <f>+SUMIF(#REF!,'Schema coy'!A:A,#REF!)</f>
        <v>#REF!</v>
      </c>
      <c r="D236" s="67" t="e">
        <f t="shared" si="3"/>
        <v>#REF!</v>
      </c>
    </row>
    <row r="237" spans="1:4" x14ac:dyDescent="0.2">
      <c r="A237" s="61" t="s">
        <v>290</v>
      </c>
      <c r="B237" s="65">
        <v>264869.06</v>
      </c>
      <c r="C237" s="65" t="e">
        <f>+SUMIF(#REF!,'Schema coy'!A:A,#REF!)</f>
        <v>#REF!</v>
      </c>
      <c r="D237" s="67" t="e">
        <f t="shared" si="3"/>
        <v>#REF!</v>
      </c>
    </row>
    <row r="238" spans="1:4" x14ac:dyDescent="0.2">
      <c r="A238" s="61" t="s">
        <v>291</v>
      </c>
      <c r="B238" s="65">
        <v>5804.48</v>
      </c>
      <c r="C238" s="65" t="e">
        <f>+SUMIF(#REF!,'Schema coy'!A:A,#REF!)</f>
        <v>#REF!</v>
      </c>
      <c r="D238" s="67" t="e">
        <f t="shared" si="3"/>
        <v>#REF!</v>
      </c>
    </row>
    <row r="239" spans="1:4" x14ac:dyDescent="0.2">
      <c r="A239" s="61" t="s">
        <v>292</v>
      </c>
      <c r="B239" s="65">
        <v>79645.75</v>
      </c>
      <c r="C239" s="65" t="e">
        <f>+SUMIF(#REF!,'Schema coy'!A:A,#REF!)</f>
        <v>#REF!</v>
      </c>
      <c r="D239" s="67" t="e">
        <f t="shared" si="3"/>
        <v>#REF!</v>
      </c>
    </row>
    <row r="240" spans="1:4" x14ac:dyDescent="0.2">
      <c r="A240" s="61" t="s">
        <v>293</v>
      </c>
      <c r="B240" s="65">
        <v>153955.70000000001</v>
      </c>
      <c r="C240" s="65" t="e">
        <f>+SUMIF(#REF!,'Schema coy'!A:A,#REF!)</f>
        <v>#REF!</v>
      </c>
      <c r="D240" s="67" t="e">
        <f t="shared" si="3"/>
        <v>#REF!</v>
      </c>
    </row>
    <row r="241" spans="1:4" x14ac:dyDescent="0.2">
      <c r="A241" s="61" t="s">
        <v>294</v>
      </c>
      <c r="B241" s="65">
        <v>21288.84</v>
      </c>
      <c r="C241" s="65" t="e">
        <f>+SUMIF(#REF!,'Schema coy'!A:A,#REF!)</f>
        <v>#REF!</v>
      </c>
      <c r="D241" s="67" t="e">
        <f t="shared" si="3"/>
        <v>#REF!</v>
      </c>
    </row>
    <row r="242" spans="1:4" x14ac:dyDescent="0.2">
      <c r="A242" s="61" t="s">
        <v>295</v>
      </c>
      <c r="B242" s="65">
        <v>4174.29</v>
      </c>
      <c r="C242" s="65" t="e">
        <f>+SUMIF(#REF!,'Schema coy'!A:A,#REF!)</f>
        <v>#REF!</v>
      </c>
      <c r="D242" s="67" t="e">
        <f t="shared" si="3"/>
        <v>#REF!</v>
      </c>
    </row>
    <row r="243" spans="1:4" x14ac:dyDescent="0.2">
      <c r="A243" s="61" t="s">
        <v>296</v>
      </c>
      <c r="B243" s="65">
        <v>23809.32</v>
      </c>
      <c r="C243" s="65" t="e">
        <f>+SUMIF(#REF!,'Schema coy'!A:A,#REF!)</f>
        <v>#REF!</v>
      </c>
      <c r="D243" s="67" t="e">
        <f t="shared" si="3"/>
        <v>#REF!</v>
      </c>
    </row>
    <row r="244" spans="1:4" x14ac:dyDescent="0.2">
      <c r="A244" s="61" t="s">
        <v>297</v>
      </c>
      <c r="B244" s="65">
        <v>160.97</v>
      </c>
      <c r="C244" s="65" t="e">
        <f>+SUMIF(#REF!,'Schema coy'!A:A,#REF!)</f>
        <v>#REF!</v>
      </c>
      <c r="D244" s="67" t="e">
        <f t="shared" si="3"/>
        <v>#REF!</v>
      </c>
    </row>
    <row r="245" spans="1:4" x14ac:dyDescent="0.2">
      <c r="A245" s="61" t="s">
        <v>298</v>
      </c>
      <c r="B245" s="65">
        <v>9285.5300000000007</v>
      </c>
      <c r="C245" s="65" t="e">
        <f>+SUMIF(#REF!,'Schema coy'!A:A,#REF!)</f>
        <v>#REF!</v>
      </c>
      <c r="D245" s="67" t="e">
        <f t="shared" si="3"/>
        <v>#REF!</v>
      </c>
    </row>
    <row r="246" spans="1:4" x14ac:dyDescent="0.2">
      <c r="A246" s="61" t="s">
        <v>299</v>
      </c>
      <c r="B246" s="65">
        <v>5559.94</v>
      </c>
      <c r="C246" s="65" t="e">
        <f>+SUMIF(#REF!,'Schema coy'!A:A,#REF!)</f>
        <v>#REF!</v>
      </c>
      <c r="D246" s="67" t="e">
        <f t="shared" si="3"/>
        <v>#REF!</v>
      </c>
    </row>
    <row r="247" spans="1:4" x14ac:dyDescent="0.2">
      <c r="A247" s="61" t="s">
        <v>300</v>
      </c>
      <c r="B247" s="65">
        <v>2427.4299999999998</v>
      </c>
      <c r="C247" s="65" t="e">
        <f>+SUMIF(#REF!,'Schema coy'!A:A,#REF!)</f>
        <v>#REF!</v>
      </c>
      <c r="D247" s="67" t="e">
        <f t="shared" si="3"/>
        <v>#REF!</v>
      </c>
    </row>
    <row r="248" spans="1:4" x14ac:dyDescent="0.2">
      <c r="A248" s="61" t="s">
        <v>301</v>
      </c>
      <c r="B248" s="65">
        <v>2136.9699999999998</v>
      </c>
      <c r="C248" s="65" t="e">
        <f>+SUMIF(#REF!,'Schema coy'!A:A,#REF!)</f>
        <v>#REF!</v>
      </c>
      <c r="D248" s="67" t="e">
        <f t="shared" si="3"/>
        <v>#REF!</v>
      </c>
    </row>
    <row r="249" spans="1:4" x14ac:dyDescent="0.2">
      <c r="A249" s="61" t="s">
        <v>302</v>
      </c>
      <c r="B249" s="65">
        <v>2458.81</v>
      </c>
      <c r="C249" s="65" t="e">
        <f>+SUMIF(#REF!,'Schema coy'!A:A,#REF!)</f>
        <v>#REF!</v>
      </c>
      <c r="D249" s="67" t="e">
        <f t="shared" si="3"/>
        <v>#REF!</v>
      </c>
    </row>
    <row r="250" spans="1:4" x14ac:dyDescent="0.2">
      <c r="A250" s="61" t="s">
        <v>303</v>
      </c>
      <c r="B250" s="65">
        <v>1779.67</v>
      </c>
      <c r="C250" s="65" t="e">
        <f>+SUMIF(#REF!,'Schema coy'!A:A,#REF!)</f>
        <v>#REF!</v>
      </c>
      <c r="D250" s="67" t="e">
        <f t="shared" si="3"/>
        <v>#REF!</v>
      </c>
    </row>
    <row r="251" spans="1:4" x14ac:dyDescent="0.2">
      <c r="A251" s="61" t="s">
        <v>304</v>
      </c>
      <c r="B251" s="65">
        <v>62256.43</v>
      </c>
      <c r="C251" s="65" t="e">
        <f>+SUMIF(#REF!,'Schema coy'!A:A,#REF!)</f>
        <v>#REF!</v>
      </c>
      <c r="D251" s="67" t="e">
        <f t="shared" si="3"/>
        <v>#REF!</v>
      </c>
    </row>
    <row r="252" spans="1:4" x14ac:dyDescent="0.2">
      <c r="A252" s="61" t="s">
        <v>305</v>
      </c>
      <c r="B252" s="65">
        <v>37432.800000000003</v>
      </c>
      <c r="C252" s="65" t="e">
        <f>+SUMIF(#REF!,'Schema coy'!A:A,#REF!)</f>
        <v>#REF!</v>
      </c>
      <c r="D252" s="67" t="e">
        <f t="shared" si="3"/>
        <v>#REF!</v>
      </c>
    </row>
    <row r="253" spans="1:4" x14ac:dyDescent="0.2">
      <c r="A253" s="61" t="s">
        <v>306</v>
      </c>
      <c r="B253" s="65">
        <v>7284.02</v>
      </c>
      <c r="C253" s="65" t="e">
        <f>+SUMIF(#REF!,'Schema coy'!A:A,#REF!)</f>
        <v>#REF!</v>
      </c>
      <c r="D253" s="67" t="e">
        <f t="shared" si="3"/>
        <v>#REF!</v>
      </c>
    </row>
    <row r="254" spans="1:4" x14ac:dyDescent="0.2">
      <c r="A254" s="61" t="s">
        <v>307</v>
      </c>
      <c r="B254" s="65">
        <v>366.66</v>
      </c>
      <c r="C254" s="65" t="e">
        <f>+SUMIF(#REF!,'Schema coy'!A:A,#REF!)</f>
        <v>#REF!</v>
      </c>
      <c r="D254" s="67" t="e">
        <f t="shared" si="3"/>
        <v>#REF!</v>
      </c>
    </row>
    <row r="255" spans="1:4" x14ac:dyDescent="0.2">
      <c r="A255" s="61" t="s">
        <v>308</v>
      </c>
      <c r="B255" s="65">
        <v>16920.47</v>
      </c>
      <c r="C255" s="65" t="e">
        <f>+SUMIF(#REF!,'Schema coy'!A:A,#REF!)</f>
        <v>#REF!</v>
      </c>
      <c r="D255" s="67" t="e">
        <f t="shared" si="3"/>
        <v>#REF!</v>
      </c>
    </row>
    <row r="256" spans="1:4" x14ac:dyDescent="0.2">
      <c r="A256" s="61" t="s">
        <v>309</v>
      </c>
      <c r="B256" s="65">
        <v>252.48</v>
      </c>
      <c r="C256" s="65" t="e">
        <f>+SUMIF(#REF!,'Schema coy'!A:A,#REF!)</f>
        <v>#REF!</v>
      </c>
      <c r="D256" s="67" t="e">
        <f t="shared" si="3"/>
        <v>#REF!</v>
      </c>
    </row>
    <row r="257" spans="1:4" x14ac:dyDescent="0.2">
      <c r="A257" s="61" t="s">
        <v>310</v>
      </c>
      <c r="B257" s="65">
        <v>-1634.79</v>
      </c>
      <c r="C257" s="65" t="e">
        <f>+SUMIF(#REF!,'Schema coy'!A:A,#REF!)</f>
        <v>#REF!</v>
      </c>
      <c r="D257" s="67" t="e">
        <f t="shared" si="3"/>
        <v>#REF!</v>
      </c>
    </row>
    <row r="258" spans="1:4" x14ac:dyDescent="0.2">
      <c r="A258" s="61" t="s">
        <v>311</v>
      </c>
      <c r="B258" s="65">
        <v>-1080.8399999999999</v>
      </c>
      <c r="C258" s="65" t="e">
        <f>+SUMIF(#REF!,'Schema coy'!A:A,#REF!)</f>
        <v>#REF!</v>
      </c>
      <c r="D258" s="67" t="e">
        <f t="shared" si="3"/>
        <v>#REF!</v>
      </c>
    </row>
    <row r="259" spans="1:4" x14ac:dyDescent="0.2">
      <c r="A259" s="61" t="s">
        <v>312</v>
      </c>
      <c r="B259" s="65">
        <v>10754.48</v>
      </c>
      <c r="C259" s="65" t="e">
        <f>+SUMIF(#REF!,'Schema coy'!A:A,#REF!)</f>
        <v>#REF!</v>
      </c>
      <c r="D259" s="67" t="e">
        <f t="shared" si="3"/>
        <v>#REF!</v>
      </c>
    </row>
    <row r="260" spans="1:4" x14ac:dyDescent="0.2">
      <c r="A260" s="61" t="s">
        <v>313</v>
      </c>
      <c r="B260" s="65">
        <v>-11835.32</v>
      </c>
      <c r="C260" s="65" t="e">
        <f>+SUMIF(#REF!,'Schema coy'!A:A,#REF!)</f>
        <v>#REF!</v>
      </c>
      <c r="D260" s="67" t="e">
        <f t="shared" ref="D260:D323" si="4">+B260-C260</f>
        <v>#REF!</v>
      </c>
    </row>
    <row r="261" spans="1:4" x14ac:dyDescent="0.2">
      <c r="A261" s="61" t="s">
        <v>314</v>
      </c>
      <c r="B261" s="65">
        <v>-1361.52</v>
      </c>
      <c r="C261" s="65" t="e">
        <f>+SUMIF(#REF!,'Schema coy'!A:A,#REF!)</f>
        <v>#REF!</v>
      </c>
      <c r="D261" s="67" t="e">
        <f t="shared" si="4"/>
        <v>#REF!</v>
      </c>
    </row>
    <row r="262" spans="1:4" x14ac:dyDescent="0.2">
      <c r="A262" s="61" t="s">
        <v>315</v>
      </c>
      <c r="B262" s="65">
        <v>2371.85</v>
      </c>
      <c r="C262" s="65" t="e">
        <f>+SUMIF(#REF!,'Schema coy'!A:A,#REF!)</f>
        <v>#REF!</v>
      </c>
      <c r="D262" s="67" t="e">
        <f t="shared" si="4"/>
        <v>#REF!</v>
      </c>
    </row>
    <row r="263" spans="1:4" x14ac:dyDescent="0.2">
      <c r="A263" s="61" t="s">
        <v>316</v>
      </c>
      <c r="B263" s="65">
        <v>-3733.37</v>
      </c>
      <c r="C263" s="65" t="e">
        <f>+SUMIF(#REF!,'Schema coy'!A:A,#REF!)</f>
        <v>#REF!</v>
      </c>
      <c r="D263" s="67" t="e">
        <f t="shared" si="4"/>
        <v>#REF!</v>
      </c>
    </row>
    <row r="264" spans="1:4" x14ac:dyDescent="0.2">
      <c r="A264" s="61" t="s">
        <v>317</v>
      </c>
      <c r="B264" s="65">
        <v>5711.23</v>
      </c>
      <c r="C264" s="65" t="e">
        <f>+SUMIF(#REF!,'Schema coy'!A:A,#REF!)</f>
        <v>#REF!</v>
      </c>
      <c r="D264" s="67" t="e">
        <f t="shared" si="4"/>
        <v>#REF!</v>
      </c>
    </row>
    <row r="265" spans="1:4" x14ac:dyDescent="0.2">
      <c r="A265" s="61" t="s">
        <v>318</v>
      </c>
      <c r="B265" s="65">
        <v>22641.99</v>
      </c>
      <c r="C265" s="65" t="e">
        <f>+SUMIF(#REF!,'Schema coy'!A:A,#REF!)</f>
        <v>#REF!</v>
      </c>
      <c r="D265" s="67" t="e">
        <f t="shared" si="4"/>
        <v>#REF!</v>
      </c>
    </row>
    <row r="266" spans="1:4" x14ac:dyDescent="0.2">
      <c r="A266" s="61" t="s">
        <v>319</v>
      </c>
      <c r="B266" s="65">
        <v>-16930.759999999998</v>
      </c>
      <c r="C266" s="65" t="e">
        <f>+SUMIF(#REF!,'Schema coy'!A:A,#REF!)</f>
        <v>#REF!</v>
      </c>
      <c r="D266" s="67" t="e">
        <f t="shared" si="4"/>
        <v>#REF!</v>
      </c>
    </row>
    <row r="267" spans="1:4" x14ac:dyDescent="0.2">
      <c r="A267" s="61" t="s">
        <v>320</v>
      </c>
      <c r="B267" s="65">
        <v>-3952.84</v>
      </c>
      <c r="C267" s="65" t="e">
        <f>+SUMIF(#REF!,'Schema coy'!A:A,#REF!)</f>
        <v>#REF!</v>
      </c>
      <c r="D267" s="67" t="e">
        <f t="shared" si="4"/>
        <v>#REF!</v>
      </c>
    </row>
    <row r="268" spans="1:4" x14ac:dyDescent="0.2">
      <c r="A268" s="61" t="s">
        <v>321</v>
      </c>
      <c r="B268" s="65">
        <v>10254.65</v>
      </c>
      <c r="C268" s="65" t="e">
        <f>+SUMIF(#REF!,'Schema coy'!A:A,#REF!)</f>
        <v>#REF!</v>
      </c>
      <c r="D268" s="67" t="e">
        <f t="shared" si="4"/>
        <v>#REF!</v>
      </c>
    </row>
    <row r="269" spans="1:4" x14ac:dyDescent="0.2">
      <c r="A269" s="61" t="s">
        <v>322</v>
      </c>
      <c r="B269" s="65">
        <v>-14207.49</v>
      </c>
      <c r="C269" s="65" t="e">
        <f>+SUMIF(#REF!,'Schema coy'!A:A,#REF!)</f>
        <v>#REF!</v>
      </c>
      <c r="D269" s="67" t="e">
        <f t="shared" si="4"/>
        <v>#REF!</v>
      </c>
    </row>
    <row r="270" spans="1:4" x14ac:dyDescent="0.2">
      <c r="A270" s="61" t="s">
        <v>323</v>
      </c>
      <c r="B270" s="65">
        <v>-950.82</v>
      </c>
      <c r="C270" s="65" t="e">
        <f>+SUMIF(#REF!,'Schema coy'!A:A,#REF!)</f>
        <v>#REF!</v>
      </c>
      <c r="D270" s="67" t="e">
        <f t="shared" si="4"/>
        <v>#REF!</v>
      </c>
    </row>
    <row r="271" spans="1:4" x14ac:dyDescent="0.2">
      <c r="A271" s="61" t="s">
        <v>324</v>
      </c>
      <c r="B271" s="65">
        <v>2013.19</v>
      </c>
      <c r="C271" s="65" t="e">
        <f>+SUMIF(#REF!,'Schema coy'!A:A,#REF!)</f>
        <v>#REF!</v>
      </c>
      <c r="D271" s="67" t="e">
        <f t="shared" si="4"/>
        <v>#REF!</v>
      </c>
    </row>
    <row r="272" spans="1:4" x14ac:dyDescent="0.2">
      <c r="A272" s="61" t="s">
        <v>325</v>
      </c>
      <c r="B272" s="65">
        <v>-2964.01</v>
      </c>
      <c r="C272" s="65" t="e">
        <f>+SUMIF(#REF!,'Schema coy'!A:A,#REF!)</f>
        <v>#REF!</v>
      </c>
      <c r="D272" s="67" t="e">
        <f t="shared" si="4"/>
        <v>#REF!</v>
      </c>
    </row>
    <row r="273" spans="1:4" x14ac:dyDescent="0.2">
      <c r="A273" s="61" t="s">
        <v>326</v>
      </c>
      <c r="B273" s="65">
        <v>3481342.83</v>
      </c>
      <c r="C273" s="65" t="e">
        <f>+SUMIF(#REF!,'Schema coy'!A:A,#REF!)</f>
        <v>#REF!</v>
      </c>
      <c r="D273" s="67" t="e">
        <f t="shared" si="4"/>
        <v>#REF!</v>
      </c>
    </row>
    <row r="274" spans="1:4" x14ac:dyDescent="0.2">
      <c r="A274" s="61" t="s">
        <v>327</v>
      </c>
      <c r="B274" s="65">
        <v>587279.56000000006</v>
      </c>
      <c r="C274" s="65" t="e">
        <f>+SUMIF(#REF!,'Schema coy'!A:A,#REF!)</f>
        <v>#REF!</v>
      </c>
      <c r="D274" s="67" t="e">
        <f t="shared" si="4"/>
        <v>#REF!</v>
      </c>
    </row>
    <row r="275" spans="1:4" x14ac:dyDescent="0.2">
      <c r="A275" s="61" t="s">
        <v>328</v>
      </c>
      <c r="B275" s="65">
        <v>587279.56000000006</v>
      </c>
      <c r="C275" s="65" t="e">
        <f>+SUMIF(#REF!,'Schema coy'!A:A,#REF!)</f>
        <v>#REF!</v>
      </c>
      <c r="D275" s="67" t="e">
        <f t="shared" si="4"/>
        <v>#REF!</v>
      </c>
    </row>
    <row r="276" spans="1:4" x14ac:dyDescent="0.2">
      <c r="A276" s="61" t="s">
        <v>329</v>
      </c>
      <c r="B276" s="65">
        <v>135836.6</v>
      </c>
      <c r="C276" s="65" t="e">
        <f>+SUMIF(#REF!,'Schema coy'!A:A,#REF!)</f>
        <v>#REF!</v>
      </c>
      <c r="D276" s="67" t="e">
        <f t="shared" si="4"/>
        <v>#REF!</v>
      </c>
    </row>
    <row r="277" spans="1:4" x14ac:dyDescent="0.2">
      <c r="A277" s="61" t="s">
        <v>330</v>
      </c>
      <c r="B277" s="65">
        <v>14132</v>
      </c>
      <c r="C277" s="65" t="e">
        <f>+SUMIF(#REF!,'Schema coy'!A:A,#REF!)</f>
        <v>#REF!</v>
      </c>
      <c r="D277" s="67" t="e">
        <f t="shared" si="4"/>
        <v>#REF!</v>
      </c>
    </row>
    <row r="278" spans="1:4" x14ac:dyDescent="0.2">
      <c r="A278" s="61" t="s">
        <v>331</v>
      </c>
      <c r="B278" s="65">
        <v>196346.25</v>
      </c>
      <c r="C278" s="65" t="e">
        <f>+SUMIF(#REF!,'Schema coy'!A:A,#REF!)</f>
        <v>#REF!</v>
      </c>
      <c r="D278" s="67" t="e">
        <f t="shared" si="4"/>
        <v>#REF!</v>
      </c>
    </row>
    <row r="279" spans="1:4" x14ac:dyDescent="0.2">
      <c r="A279" s="61" t="s">
        <v>332</v>
      </c>
      <c r="B279" s="65">
        <v>72382.22</v>
      </c>
      <c r="C279" s="65" t="e">
        <f>+SUMIF(#REF!,'Schema coy'!A:A,#REF!)</f>
        <v>#REF!</v>
      </c>
      <c r="D279" s="67" t="e">
        <f t="shared" si="4"/>
        <v>#REF!</v>
      </c>
    </row>
    <row r="280" spans="1:4" x14ac:dyDescent="0.2">
      <c r="A280" s="61" t="s">
        <v>333</v>
      </c>
      <c r="B280" s="65">
        <v>23386.84</v>
      </c>
      <c r="C280" s="65" t="e">
        <f>+SUMIF(#REF!,'Schema coy'!A:A,#REF!)</f>
        <v>#REF!</v>
      </c>
      <c r="D280" s="67" t="e">
        <f t="shared" si="4"/>
        <v>#REF!</v>
      </c>
    </row>
    <row r="281" spans="1:4" x14ac:dyDescent="0.2">
      <c r="A281" s="61" t="s">
        <v>334</v>
      </c>
      <c r="B281" s="65">
        <v>14580.27</v>
      </c>
      <c r="C281" s="65" t="e">
        <f>+SUMIF(#REF!,'Schema coy'!A:A,#REF!)</f>
        <v>#REF!</v>
      </c>
      <c r="D281" s="67" t="e">
        <f t="shared" si="4"/>
        <v>#REF!</v>
      </c>
    </row>
    <row r="282" spans="1:4" x14ac:dyDescent="0.2">
      <c r="A282" s="61" t="s">
        <v>335</v>
      </c>
      <c r="B282" s="65">
        <v>37882.94</v>
      </c>
      <c r="C282" s="65" t="e">
        <f>+SUMIF(#REF!,'Schema coy'!A:A,#REF!)</f>
        <v>#REF!</v>
      </c>
      <c r="D282" s="67" t="e">
        <f t="shared" si="4"/>
        <v>#REF!</v>
      </c>
    </row>
    <row r="283" spans="1:4" x14ac:dyDescent="0.2">
      <c r="A283" s="61" t="s">
        <v>336</v>
      </c>
      <c r="B283" s="65">
        <v>15701.4</v>
      </c>
      <c r="C283" s="65" t="e">
        <f>+SUMIF(#REF!,'Schema coy'!A:A,#REF!)</f>
        <v>#REF!</v>
      </c>
      <c r="D283" s="67" t="e">
        <f t="shared" si="4"/>
        <v>#REF!</v>
      </c>
    </row>
    <row r="284" spans="1:4" x14ac:dyDescent="0.2">
      <c r="A284" s="61" t="s">
        <v>337</v>
      </c>
      <c r="B284" s="65">
        <v>72477.259999999995</v>
      </c>
      <c r="C284" s="65" t="e">
        <f>+SUMIF(#REF!,'Schema coy'!A:A,#REF!)</f>
        <v>#REF!</v>
      </c>
      <c r="D284" s="67" t="e">
        <f t="shared" si="4"/>
        <v>#REF!</v>
      </c>
    </row>
    <row r="285" spans="1:4" x14ac:dyDescent="0.2">
      <c r="A285" s="61" t="s">
        <v>338</v>
      </c>
      <c r="B285" s="65">
        <v>3382.87</v>
      </c>
      <c r="C285" s="65" t="e">
        <f>+SUMIF(#REF!,'Schema coy'!A:A,#REF!)</f>
        <v>#REF!</v>
      </c>
      <c r="D285" s="67" t="e">
        <f t="shared" si="4"/>
        <v>#REF!</v>
      </c>
    </row>
    <row r="286" spans="1:4" x14ac:dyDescent="0.2">
      <c r="A286" s="61" t="s">
        <v>339</v>
      </c>
      <c r="B286" s="65">
        <v>110.55</v>
      </c>
      <c r="C286" s="65" t="e">
        <f>+SUMIF(#REF!,'Schema coy'!A:A,#REF!)</f>
        <v>#REF!</v>
      </c>
      <c r="D286" s="67" t="e">
        <f t="shared" si="4"/>
        <v>#REF!</v>
      </c>
    </row>
    <row r="287" spans="1:4" x14ac:dyDescent="0.2">
      <c r="A287" s="61" t="s">
        <v>340</v>
      </c>
      <c r="B287" s="65">
        <v>1060.3599999999999</v>
      </c>
      <c r="C287" s="65" t="e">
        <f>+SUMIF(#REF!,'Schema coy'!A:A,#REF!)</f>
        <v>#REF!</v>
      </c>
      <c r="D287" s="67" t="e">
        <f t="shared" si="4"/>
        <v>#REF!</v>
      </c>
    </row>
    <row r="288" spans="1:4" x14ac:dyDescent="0.2">
      <c r="A288" s="61" t="s">
        <v>341</v>
      </c>
      <c r="B288" s="65">
        <v>1815802.05</v>
      </c>
      <c r="C288" s="65" t="e">
        <f>+SUMIF(#REF!,'Schema coy'!A:A,#REF!)</f>
        <v>#REF!</v>
      </c>
      <c r="D288" s="67" t="e">
        <f t="shared" si="4"/>
        <v>#REF!</v>
      </c>
    </row>
    <row r="289" spans="1:4" x14ac:dyDescent="0.2">
      <c r="A289" s="61" t="s">
        <v>342</v>
      </c>
      <c r="B289" s="65">
        <v>1815802.05</v>
      </c>
      <c r="C289" s="65" t="e">
        <f>+SUMIF(#REF!,'Schema coy'!A:A,#REF!)</f>
        <v>#REF!</v>
      </c>
      <c r="D289" s="67" t="e">
        <f t="shared" si="4"/>
        <v>#REF!</v>
      </c>
    </row>
    <row r="290" spans="1:4" x14ac:dyDescent="0.2">
      <c r="A290" s="61" t="s">
        <v>343</v>
      </c>
      <c r="B290" s="65">
        <v>323960</v>
      </c>
      <c r="C290" s="65" t="e">
        <f>+SUMIF(#REF!,'Schema coy'!A:A,#REF!)</f>
        <v>#REF!</v>
      </c>
      <c r="D290" s="67" t="e">
        <f t="shared" si="4"/>
        <v>#REF!</v>
      </c>
    </row>
    <row r="291" spans="1:4" x14ac:dyDescent="0.2">
      <c r="A291" s="61" t="s">
        <v>344</v>
      </c>
      <c r="B291" s="65">
        <v>129746.76</v>
      </c>
      <c r="C291" s="65" t="e">
        <f>+SUMIF(#REF!,'Schema coy'!A:A,#REF!)</f>
        <v>#REF!</v>
      </c>
      <c r="D291" s="67" t="e">
        <f t="shared" si="4"/>
        <v>#REF!</v>
      </c>
    </row>
    <row r="292" spans="1:4" x14ac:dyDescent="0.2">
      <c r="A292" s="61" t="s">
        <v>345</v>
      </c>
      <c r="B292" s="65">
        <v>49472.75</v>
      </c>
      <c r="C292" s="65" t="e">
        <f>+SUMIF(#REF!,'Schema coy'!A:A,#REF!)</f>
        <v>#REF!</v>
      </c>
      <c r="D292" s="67" t="e">
        <f t="shared" si="4"/>
        <v>#REF!</v>
      </c>
    </row>
    <row r="293" spans="1:4" x14ac:dyDescent="0.2">
      <c r="A293" s="61" t="s">
        <v>346</v>
      </c>
      <c r="B293" s="65">
        <v>54103.4</v>
      </c>
      <c r="C293" s="65" t="e">
        <f>+SUMIF(#REF!,'Schema coy'!A:A,#REF!)</f>
        <v>#REF!</v>
      </c>
      <c r="D293" s="67" t="e">
        <f t="shared" si="4"/>
        <v>#REF!</v>
      </c>
    </row>
    <row r="294" spans="1:4" x14ac:dyDescent="0.2">
      <c r="A294" s="61" t="s">
        <v>347</v>
      </c>
      <c r="B294" s="65">
        <v>3803.38</v>
      </c>
      <c r="C294" s="65" t="e">
        <f>+SUMIF(#REF!,'Schema coy'!A:A,#REF!)</f>
        <v>#REF!</v>
      </c>
      <c r="D294" s="67" t="e">
        <f t="shared" si="4"/>
        <v>#REF!</v>
      </c>
    </row>
    <row r="295" spans="1:4" x14ac:dyDescent="0.2">
      <c r="A295" s="61" t="s">
        <v>348</v>
      </c>
      <c r="B295" s="65">
        <v>176985.37</v>
      </c>
      <c r="C295" s="65" t="e">
        <f>+SUMIF(#REF!,'Schema coy'!A:A,#REF!)</f>
        <v>#REF!</v>
      </c>
      <c r="D295" s="67" t="e">
        <f t="shared" si="4"/>
        <v>#REF!</v>
      </c>
    </row>
    <row r="296" spans="1:4" x14ac:dyDescent="0.2">
      <c r="A296" s="61" t="s">
        <v>349</v>
      </c>
      <c r="B296" s="65">
        <v>857942.56</v>
      </c>
      <c r="C296" s="65" t="e">
        <f>+SUMIF(#REF!,'Schema coy'!A:A,#REF!)</f>
        <v>#REF!</v>
      </c>
      <c r="D296" s="67" t="e">
        <f t="shared" si="4"/>
        <v>#REF!</v>
      </c>
    </row>
    <row r="297" spans="1:4" x14ac:dyDescent="0.2">
      <c r="A297" s="61" t="s">
        <v>350</v>
      </c>
      <c r="B297" s="65">
        <v>111810.78</v>
      </c>
      <c r="C297" s="65" t="e">
        <f>+SUMIF(#REF!,'Schema coy'!A:A,#REF!)</f>
        <v>#REF!</v>
      </c>
      <c r="D297" s="67" t="e">
        <f t="shared" si="4"/>
        <v>#REF!</v>
      </c>
    </row>
    <row r="298" spans="1:4" x14ac:dyDescent="0.2">
      <c r="A298" s="61" t="s">
        <v>351</v>
      </c>
      <c r="B298" s="65">
        <v>37668.660000000003</v>
      </c>
      <c r="C298" s="65" t="e">
        <f>+SUMIF(#REF!,'Schema coy'!A:A,#REF!)</f>
        <v>#REF!</v>
      </c>
      <c r="D298" s="67" t="e">
        <f t="shared" si="4"/>
        <v>#REF!</v>
      </c>
    </row>
    <row r="299" spans="1:4" x14ac:dyDescent="0.2">
      <c r="A299" s="61" t="s">
        <v>352</v>
      </c>
      <c r="B299" s="65">
        <v>53492.89</v>
      </c>
      <c r="C299" s="65" t="e">
        <f>+SUMIF(#REF!,'Schema coy'!A:A,#REF!)</f>
        <v>#REF!</v>
      </c>
      <c r="D299" s="67" t="e">
        <f t="shared" si="4"/>
        <v>#REF!</v>
      </c>
    </row>
    <row r="300" spans="1:4" x14ac:dyDescent="0.2">
      <c r="A300" s="61" t="s">
        <v>353</v>
      </c>
      <c r="B300" s="65">
        <v>9180.75</v>
      </c>
      <c r="C300" s="65" t="e">
        <f>+SUMIF(#REF!,'Schema coy'!A:A,#REF!)</f>
        <v>#REF!</v>
      </c>
      <c r="D300" s="67" t="e">
        <f t="shared" si="4"/>
        <v>#REF!</v>
      </c>
    </row>
    <row r="301" spans="1:4" x14ac:dyDescent="0.2">
      <c r="A301" s="61" t="s">
        <v>354</v>
      </c>
      <c r="B301" s="65">
        <v>7634.75</v>
      </c>
      <c r="C301" s="65" t="e">
        <f>+SUMIF(#REF!,'Schema coy'!A:A,#REF!)</f>
        <v>#REF!</v>
      </c>
      <c r="D301" s="67" t="e">
        <f t="shared" si="4"/>
        <v>#REF!</v>
      </c>
    </row>
    <row r="302" spans="1:4" x14ac:dyDescent="0.2">
      <c r="A302" s="61" t="s">
        <v>355</v>
      </c>
      <c r="B302" s="65">
        <v>318126.18</v>
      </c>
      <c r="C302" s="65" t="e">
        <f>+SUMIF(#REF!,'Schema coy'!A:A,#REF!)</f>
        <v>#REF!</v>
      </c>
      <c r="D302" s="67" t="e">
        <f t="shared" si="4"/>
        <v>#REF!</v>
      </c>
    </row>
    <row r="303" spans="1:4" x14ac:dyDescent="0.2">
      <c r="A303" s="61" t="s">
        <v>356</v>
      </c>
      <c r="B303" s="65">
        <v>318126.18</v>
      </c>
      <c r="C303" s="65" t="e">
        <f>+SUMIF(#REF!,'Schema coy'!A:A,#REF!)</f>
        <v>#REF!</v>
      </c>
      <c r="D303" s="67" t="e">
        <f t="shared" si="4"/>
        <v>#REF!</v>
      </c>
    </row>
    <row r="304" spans="1:4" x14ac:dyDescent="0.2">
      <c r="A304" s="61" t="s">
        <v>357</v>
      </c>
      <c r="B304" s="65">
        <v>49284.17</v>
      </c>
      <c r="C304" s="65" t="e">
        <f>+SUMIF(#REF!,'Schema coy'!A:A,#REF!)</f>
        <v>#REF!</v>
      </c>
      <c r="D304" s="67" t="e">
        <f t="shared" si="4"/>
        <v>#REF!</v>
      </c>
    </row>
    <row r="305" spans="1:4" x14ac:dyDescent="0.2">
      <c r="A305" s="61" t="s">
        <v>358</v>
      </c>
      <c r="B305" s="65">
        <v>26245.24</v>
      </c>
      <c r="C305" s="65" t="e">
        <f>+SUMIF(#REF!,'Schema coy'!A:A,#REF!)</f>
        <v>#REF!</v>
      </c>
      <c r="D305" s="67" t="e">
        <f t="shared" si="4"/>
        <v>#REF!</v>
      </c>
    </row>
    <row r="306" spans="1:4" x14ac:dyDescent="0.2">
      <c r="A306" s="61" t="s">
        <v>359</v>
      </c>
      <c r="B306" s="65">
        <v>10346.799999999999</v>
      </c>
      <c r="C306" s="65" t="e">
        <f>+SUMIF(#REF!,'Schema coy'!A:A,#REF!)</f>
        <v>#REF!</v>
      </c>
      <c r="D306" s="67" t="e">
        <f t="shared" si="4"/>
        <v>#REF!</v>
      </c>
    </row>
    <row r="307" spans="1:4" x14ac:dyDescent="0.2">
      <c r="A307" s="61" t="s">
        <v>360</v>
      </c>
      <c r="B307" s="65">
        <v>1536.62</v>
      </c>
      <c r="C307" s="65" t="e">
        <f>+SUMIF(#REF!,'Schema coy'!A:A,#REF!)</f>
        <v>#REF!</v>
      </c>
      <c r="D307" s="67" t="e">
        <f t="shared" si="4"/>
        <v>#REF!</v>
      </c>
    </row>
    <row r="308" spans="1:4" x14ac:dyDescent="0.2">
      <c r="A308" s="61" t="s">
        <v>361</v>
      </c>
      <c r="B308" s="65">
        <v>991.08</v>
      </c>
      <c r="C308" s="65" t="e">
        <f>+SUMIF(#REF!,'Schema coy'!A:A,#REF!)</f>
        <v>#REF!</v>
      </c>
      <c r="D308" s="67" t="e">
        <f t="shared" si="4"/>
        <v>#REF!</v>
      </c>
    </row>
    <row r="309" spans="1:4" x14ac:dyDescent="0.2">
      <c r="A309" s="61" t="s">
        <v>362</v>
      </c>
      <c r="B309" s="65">
        <v>139885.82</v>
      </c>
      <c r="C309" s="65" t="e">
        <f>+SUMIF(#REF!,'Schema coy'!A:A,#REF!)</f>
        <v>#REF!</v>
      </c>
      <c r="D309" s="67" t="e">
        <f t="shared" si="4"/>
        <v>#REF!</v>
      </c>
    </row>
    <row r="310" spans="1:4" x14ac:dyDescent="0.2">
      <c r="A310" s="61" t="s">
        <v>363</v>
      </c>
      <c r="B310" s="65">
        <v>10092.450000000001</v>
      </c>
      <c r="C310" s="65" t="e">
        <f>+SUMIF(#REF!,'Schema coy'!A:A,#REF!)</f>
        <v>#REF!</v>
      </c>
      <c r="D310" s="67" t="e">
        <f t="shared" si="4"/>
        <v>#REF!</v>
      </c>
    </row>
    <row r="311" spans="1:4" x14ac:dyDescent="0.2">
      <c r="A311" s="61" t="s">
        <v>364</v>
      </c>
      <c r="B311" s="65">
        <v>14836.42</v>
      </c>
      <c r="C311" s="65" t="e">
        <f>+SUMIF(#REF!,'Schema coy'!A:A,#REF!)</f>
        <v>#REF!</v>
      </c>
      <c r="D311" s="67" t="e">
        <f t="shared" si="4"/>
        <v>#REF!</v>
      </c>
    </row>
    <row r="312" spans="1:4" x14ac:dyDescent="0.2">
      <c r="A312" s="61" t="s">
        <v>365</v>
      </c>
      <c r="B312" s="65">
        <v>632.27</v>
      </c>
      <c r="C312" s="65" t="e">
        <f>+SUMIF(#REF!,'Schema coy'!A:A,#REF!)</f>
        <v>#REF!</v>
      </c>
      <c r="D312" s="67" t="e">
        <f t="shared" si="4"/>
        <v>#REF!</v>
      </c>
    </row>
    <row r="313" spans="1:4" x14ac:dyDescent="0.2">
      <c r="A313" s="61" t="s">
        <v>366</v>
      </c>
      <c r="B313" s="65">
        <v>64275.31</v>
      </c>
      <c r="C313" s="65" t="e">
        <f>+SUMIF(#REF!,'Schema coy'!A:A,#REF!)</f>
        <v>#REF!</v>
      </c>
      <c r="D313" s="67" t="e">
        <f t="shared" si="4"/>
        <v>#REF!</v>
      </c>
    </row>
    <row r="314" spans="1:4" x14ac:dyDescent="0.2">
      <c r="A314" s="61" t="s">
        <v>367</v>
      </c>
      <c r="B314" s="65">
        <v>411438.17</v>
      </c>
      <c r="C314" s="65" t="e">
        <f>+SUMIF(#REF!,'Schema coy'!A:A,#REF!)</f>
        <v>#REF!</v>
      </c>
      <c r="D314" s="67" t="e">
        <f t="shared" si="4"/>
        <v>#REF!</v>
      </c>
    </row>
    <row r="315" spans="1:4" x14ac:dyDescent="0.2">
      <c r="A315" s="61" t="s">
        <v>368</v>
      </c>
      <c r="B315" s="65">
        <v>411438.17</v>
      </c>
      <c r="C315" s="65" t="e">
        <f>+SUMIF(#REF!,'Schema coy'!A:A,#REF!)</f>
        <v>#REF!</v>
      </c>
      <c r="D315" s="67" t="e">
        <f t="shared" si="4"/>
        <v>#REF!</v>
      </c>
    </row>
    <row r="316" spans="1:4" x14ac:dyDescent="0.2">
      <c r="A316" s="61" t="s">
        <v>369</v>
      </c>
      <c r="B316" s="65">
        <v>7051.95</v>
      </c>
      <c r="C316" s="65" t="e">
        <f>+SUMIF(#REF!,'Schema coy'!A:A,#REF!)</f>
        <v>#REF!</v>
      </c>
      <c r="D316" s="67" t="e">
        <f t="shared" si="4"/>
        <v>#REF!</v>
      </c>
    </row>
    <row r="317" spans="1:4" x14ac:dyDescent="0.2">
      <c r="A317" s="61" t="s">
        <v>370</v>
      </c>
      <c r="B317" s="65">
        <v>283.82</v>
      </c>
      <c r="C317" s="65" t="e">
        <f>+SUMIF(#REF!,'Schema coy'!A:A,#REF!)</f>
        <v>#REF!</v>
      </c>
      <c r="D317" s="67" t="e">
        <f t="shared" si="4"/>
        <v>#REF!</v>
      </c>
    </row>
    <row r="318" spans="1:4" x14ac:dyDescent="0.2">
      <c r="A318" s="61" t="s">
        <v>371</v>
      </c>
      <c r="B318" s="65">
        <v>1682.98</v>
      </c>
      <c r="C318" s="65" t="e">
        <f>+SUMIF(#REF!,'Schema coy'!A:A,#REF!)</f>
        <v>#REF!</v>
      </c>
      <c r="D318" s="67" t="e">
        <f t="shared" si="4"/>
        <v>#REF!</v>
      </c>
    </row>
    <row r="319" spans="1:4" x14ac:dyDescent="0.2">
      <c r="A319" s="61" t="s">
        <v>372</v>
      </c>
      <c r="B319" s="65">
        <v>107588.16</v>
      </c>
      <c r="C319" s="65" t="e">
        <f>+SUMIF(#REF!,'Schema coy'!A:A,#REF!)</f>
        <v>#REF!</v>
      </c>
      <c r="D319" s="67" t="e">
        <f t="shared" si="4"/>
        <v>#REF!</v>
      </c>
    </row>
    <row r="320" spans="1:4" x14ac:dyDescent="0.2">
      <c r="A320" s="61" t="s">
        <v>373</v>
      </c>
      <c r="B320" s="65">
        <v>196245.26</v>
      </c>
      <c r="C320" s="65" t="e">
        <f>+SUMIF(#REF!,'Schema coy'!A:A,#REF!)</f>
        <v>#REF!</v>
      </c>
      <c r="D320" s="67" t="e">
        <f t="shared" si="4"/>
        <v>#REF!</v>
      </c>
    </row>
    <row r="321" spans="1:4" x14ac:dyDescent="0.2">
      <c r="A321" s="61" t="s">
        <v>374</v>
      </c>
      <c r="B321" s="65">
        <v>55604.2</v>
      </c>
      <c r="C321" s="65" t="e">
        <f>+SUMIF(#REF!,'Schema coy'!A:A,#REF!)</f>
        <v>#REF!</v>
      </c>
      <c r="D321" s="67" t="e">
        <f t="shared" si="4"/>
        <v>#REF!</v>
      </c>
    </row>
    <row r="322" spans="1:4" x14ac:dyDescent="0.2">
      <c r="A322" s="61" t="s">
        <v>375</v>
      </c>
      <c r="B322" s="65">
        <v>38633.1</v>
      </c>
      <c r="C322" s="65" t="e">
        <f>+SUMIF(#REF!,'Schema coy'!A:A,#REF!)</f>
        <v>#REF!</v>
      </c>
      <c r="D322" s="67" t="e">
        <f t="shared" si="4"/>
        <v>#REF!</v>
      </c>
    </row>
    <row r="323" spans="1:4" x14ac:dyDescent="0.2">
      <c r="A323" s="61" t="s">
        <v>376</v>
      </c>
      <c r="B323" s="65">
        <v>4348.7</v>
      </c>
      <c r="C323" s="65" t="e">
        <f>+SUMIF(#REF!,'Schema coy'!A:A,#REF!)</f>
        <v>#REF!</v>
      </c>
      <c r="D323" s="67" t="e">
        <f t="shared" si="4"/>
        <v>#REF!</v>
      </c>
    </row>
    <row r="324" spans="1:4" x14ac:dyDescent="0.2">
      <c r="A324" s="61" t="s">
        <v>377</v>
      </c>
      <c r="B324" s="65">
        <v>259756.04</v>
      </c>
      <c r="C324" s="65" t="e">
        <f>+SUMIF(#REF!,'Schema coy'!A:A,#REF!)</f>
        <v>#REF!</v>
      </c>
      <c r="D324" s="67" t="e">
        <f t="shared" ref="D324:D387" si="5">+B324-C324</f>
        <v>#REF!</v>
      </c>
    </row>
    <row r="325" spans="1:4" x14ac:dyDescent="0.2">
      <c r="A325" s="61" t="s">
        <v>378</v>
      </c>
      <c r="B325" s="65">
        <v>218983.2</v>
      </c>
      <c r="C325" s="65" t="e">
        <f>+SUMIF(#REF!,'Schema coy'!A:A,#REF!)</f>
        <v>#REF!</v>
      </c>
      <c r="D325" s="67" t="e">
        <f t="shared" si="5"/>
        <v>#REF!</v>
      </c>
    </row>
    <row r="326" spans="1:4" x14ac:dyDescent="0.2">
      <c r="A326" s="61" t="s">
        <v>379</v>
      </c>
      <c r="B326" s="65">
        <v>4048</v>
      </c>
      <c r="C326" s="65" t="e">
        <f>+SUMIF(#REF!,'Schema coy'!A:A,#REF!)</f>
        <v>#REF!</v>
      </c>
      <c r="D326" s="67" t="e">
        <f t="shared" si="5"/>
        <v>#REF!</v>
      </c>
    </row>
    <row r="327" spans="1:4" x14ac:dyDescent="0.2">
      <c r="A327" s="61" t="s">
        <v>380</v>
      </c>
      <c r="B327" s="65">
        <v>69355.259999999995</v>
      </c>
      <c r="C327" s="65" t="e">
        <f>+SUMIF(#REF!,'Schema coy'!A:A,#REF!)</f>
        <v>#REF!</v>
      </c>
      <c r="D327" s="67" t="e">
        <f t="shared" si="5"/>
        <v>#REF!</v>
      </c>
    </row>
    <row r="328" spans="1:4" x14ac:dyDescent="0.2">
      <c r="A328" s="61" t="s">
        <v>381</v>
      </c>
      <c r="B328" s="65">
        <v>4977.6000000000004</v>
      </c>
      <c r="C328" s="65" t="e">
        <f>+SUMIF(#REF!,'Schema coy'!A:A,#REF!)</f>
        <v>#REF!</v>
      </c>
      <c r="D328" s="67" t="e">
        <f t="shared" si="5"/>
        <v>#REF!</v>
      </c>
    </row>
    <row r="329" spans="1:4" x14ac:dyDescent="0.2">
      <c r="A329" s="61" t="s">
        <v>382</v>
      </c>
      <c r="B329" s="65">
        <v>3825.31</v>
      </c>
      <c r="C329" s="65" t="e">
        <f>+SUMIF(#REF!,'Schema coy'!A:A,#REF!)</f>
        <v>#REF!</v>
      </c>
      <c r="D329" s="67" t="e">
        <f t="shared" si="5"/>
        <v>#REF!</v>
      </c>
    </row>
    <row r="330" spans="1:4" x14ac:dyDescent="0.2">
      <c r="A330" s="61" t="s">
        <v>383</v>
      </c>
      <c r="B330" s="65">
        <v>24524.34</v>
      </c>
      <c r="C330" s="65" t="e">
        <f>+SUMIF(#REF!,'Schema coy'!A:A,#REF!)</f>
        <v>#REF!</v>
      </c>
      <c r="D330" s="67" t="e">
        <f t="shared" si="5"/>
        <v>#REF!</v>
      </c>
    </row>
    <row r="331" spans="1:4" x14ac:dyDescent="0.2">
      <c r="A331" s="61" t="s">
        <v>384</v>
      </c>
      <c r="B331" s="65">
        <v>1525</v>
      </c>
      <c r="C331" s="65" t="e">
        <f>+SUMIF(#REF!,'Schema coy'!A:A,#REF!)</f>
        <v>#REF!</v>
      </c>
      <c r="D331" s="67" t="e">
        <f t="shared" si="5"/>
        <v>#REF!</v>
      </c>
    </row>
    <row r="332" spans="1:4" x14ac:dyDescent="0.2">
      <c r="A332" s="61" t="s">
        <v>385</v>
      </c>
      <c r="B332" s="65">
        <v>30822.18</v>
      </c>
      <c r="C332" s="65" t="e">
        <f>+SUMIF(#REF!,'Schema coy'!A:A,#REF!)</f>
        <v>#REF!</v>
      </c>
      <c r="D332" s="67" t="e">
        <f t="shared" si="5"/>
        <v>#REF!</v>
      </c>
    </row>
    <row r="333" spans="1:4" x14ac:dyDescent="0.2">
      <c r="A333" s="61" t="s">
        <v>386</v>
      </c>
      <c r="B333" s="65">
        <v>38450.74</v>
      </c>
      <c r="C333" s="65" t="e">
        <f>+SUMIF(#REF!,'Schema coy'!A:A,#REF!)</f>
        <v>#REF!</v>
      </c>
      <c r="D333" s="67" t="e">
        <f t="shared" si="5"/>
        <v>#REF!</v>
      </c>
    </row>
    <row r="334" spans="1:4" x14ac:dyDescent="0.2">
      <c r="A334" s="61" t="s">
        <v>387</v>
      </c>
      <c r="B334" s="65">
        <v>20930.71</v>
      </c>
      <c r="C334" s="65" t="e">
        <f>+SUMIF(#REF!,'Schema coy'!A:A,#REF!)</f>
        <v>#REF!</v>
      </c>
      <c r="D334" s="67" t="e">
        <f t="shared" si="5"/>
        <v>#REF!</v>
      </c>
    </row>
    <row r="335" spans="1:4" x14ac:dyDescent="0.2">
      <c r="A335" s="61" t="s">
        <v>388</v>
      </c>
      <c r="B335" s="65">
        <v>17732.7</v>
      </c>
      <c r="C335" s="65" t="e">
        <f>+SUMIF(#REF!,'Schema coy'!A:A,#REF!)</f>
        <v>#REF!</v>
      </c>
      <c r="D335" s="67" t="e">
        <f t="shared" si="5"/>
        <v>#REF!</v>
      </c>
    </row>
    <row r="336" spans="1:4" x14ac:dyDescent="0.2">
      <c r="A336" s="61" t="s">
        <v>389</v>
      </c>
      <c r="B336" s="65">
        <v>2791.36</v>
      </c>
      <c r="C336" s="65" t="e">
        <f>+SUMIF(#REF!,'Schema coy'!A:A,#REF!)</f>
        <v>#REF!</v>
      </c>
      <c r="D336" s="67" t="e">
        <f t="shared" si="5"/>
        <v>#REF!</v>
      </c>
    </row>
    <row r="337" spans="1:4" x14ac:dyDescent="0.2">
      <c r="A337" s="61" t="s">
        <v>390</v>
      </c>
      <c r="B337" s="65">
        <v>21411.62</v>
      </c>
      <c r="C337" s="65" t="e">
        <f>+SUMIF(#REF!,'Schema coy'!A:A,#REF!)</f>
        <v>#REF!</v>
      </c>
      <c r="D337" s="67" t="e">
        <f t="shared" si="5"/>
        <v>#REF!</v>
      </c>
    </row>
    <row r="338" spans="1:4" x14ac:dyDescent="0.2">
      <c r="A338" s="61" t="s">
        <v>391</v>
      </c>
      <c r="B338" s="65">
        <v>17636</v>
      </c>
      <c r="C338" s="65" t="e">
        <f>+SUMIF(#REF!,'Schema coy'!A:A,#REF!)</f>
        <v>#REF!</v>
      </c>
      <c r="D338" s="67" t="e">
        <f t="shared" si="5"/>
        <v>#REF!</v>
      </c>
    </row>
    <row r="339" spans="1:4" x14ac:dyDescent="0.2">
      <c r="A339" s="61" t="s">
        <v>392</v>
      </c>
      <c r="B339" s="65">
        <v>3602.22</v>
      </c>
      <c r="C339" s="65" t="e">
        <f>+SUMIF(#REF!,'Schema coy'!A:A,#REF!)</f>
        <v>#REF!</v>
      </c>
      <c r="D339" s="67" t="e">
        <f t="shared" si="5"/>
        <v>#REF!</v>
      </c>
    </row>
    <row r="340" spans="1:4" x14ac:dyDescent="0.2">
      <c r="A340" s="61" t="s">
        <v>393</v>
      </c>
      <c r="B340" s="65">
        <v>173.4</v>
      </c>
      <c r="C340" s="65" t="e">
        <f>+SUMIF(#REF!,'Schema coy'!A:A,#REF!)</f>
        <v>#REF!</v>
      </c>
      <c r="D340" s="67" t="e">
        <f t="shared" si="5"/>
        <v>#REF!</v>
      </c>
    </row>
    <row r="341" spans="1:4" x14ac:dyDescent="0.2">
      <c r="A341" s="61" t="s">
        <v>394</v>
      </c>
      <c r="B341" s="65">
        <v>19361.22</v>
      </c>
      <c r="C341" s="65" t="e">
        <f>+SUMIF(#REF!,'Schema coy'!A:A,#REF!)</f>
        <v>#REF!</v>
      </c>
      <c r="D341" s="67" t="e">
        <f t="shared" si="5"/>
        <v>#REF!</v>
      </c>
    </row>
    <row r="342" spans="1:4" x14ac:dyDescent="0.2">
      <c r="A342" s="61" t="s">
        <v>395</v>
      </c>
      <c r="B342" s="65">
        <v>800</v>
      </c>
      <c r="C342" s="65" t="e">
        <f>+SUMIF(#REF!,'Schema coy'!A:A,#REF!)</f>
        <v>#REF!</v>
      </c>
      <c r="D342" s="67" t="e">
        <f t="shared" si="5"/>
        <v>#REF!</v>
      </c>
    </row>
    <row r="343" spans="1:4" x14ac:dyDescent="0.2">
      <c r="A343" s="61" t="s">
        <v>396</v>
      </c>
      <c r="B343" s="65">
        <v>3826</v>
      </c>
      <c r="C343" s="65" t="e">
        <f>+SUMIF(#REF!,'Schema coy'!A:A,#REF!)</f>
        <v>#REF!</v>
      </c>
      <c r="D343" s="67" t="e">
        <f t="shared" si="5"/>
        <v>#REF!</v>
      </c>
    </row>
    <row r="344" spans="1:4" x14ac:dyDescent="0.2">
      <c r="A344" s="61" t="s">
        <v>397</v>
      </c>
      <c r="B344" s="65">
        <v>1800</v>
      </c>
      <c r="C344" s="65" t="e">
        <f>+SUMIF(#REF!,'Schema coy'!A:A,#REF!)</f>
        <v>#REF!</v>
      </c>
      <c r="D344" s="67" t="e">
        <f t="shared" si="5"/>
        <v>#REF!</v>
      </c>
    </row>
    <row r="345" spans="1:4" x14ac:dyDescent="0.2">
      <c r="A345" s="61" t="s">
        <v>398</v>
      </c>
      <c r="B345" s="65">
        <v>8126.98</v>
      </c>
      <c r="C345" s="65" t="e">
        <f>+SUMIF(#REF!,'Schema coy'!A:A,#REF!)</f>
        <v>#REF!</v>
      </c>
      <c r="D345" s="67" t="e">
        <f t="shared" si="5"/>
        <v>#REF!</v>
      </c>
    </row>
    <row r="346" spans="1:4" x14ac:dyDescent="0.2">
      <c r="A346" s="61" t="s">
        <v>399</v>
      </c>
      <c r="B346" s="65">
        <v>2893.58</v>
      </c>
      <c r="C346" s="65" t="e">
        <f>+SUMIF(#REF!,'Schema coy'!A:A,#REF!)</f>
        <v>#REF!</v>
      </c>
      <c r="D346" s="67" t="e">
        <f t="shared" si="5"/>
        <v>#REF!</v>
      </c>
    </row>
    <row r="347" spans="1:4" x14ac:dyDescent="0.2">
      <c r="A347" s="61" t="s">
        <v>400</v>
      </c>
      <c r="B347" s="65">
        <v>1500</v>
      </c>
      <c r="C347" s="65" t="e">
        <f>+SUMIF(#REF!,'Schema coy'!A:A,#REF!)</f>
        <v>#REF!</v>
      </c>
      <c r="D347" s="67" t="e">
        <f t="shared" si="5"/>
        <v>#REF!</v>
      </c>
    </row>
    <row r="348" spans="1:4" x14ac:dyDescent="0.2">
      <c r="A348" s="61" t="s">
        <v>401</v>
      </c>
      <c r="B348" s="65">
        <v>414.66</v>
      </c>
      <c r="C348" s="65" t="e">
        <f>+SUMIF(#REF!,'Schema coy'!A:A,#REF!)</f>
        <v>#REF!</v>
      </c>
      <c r="D348" s="67" t="e">
        <f t="shared" si="5"/>
        <v>#REF!</v>
      </c>
    </row>
    <row r="349" spans="1:4" x14ac:dyDescent="0.2">
      <c r="A349" s="61" t="s">
        <v>402</v>
      </c>
      <c r="B349" s="65">
        <v>41129.33</v>
      </c>
      <c r="C349" s="65" t="e">
        <f>+SUMIF(#REF!,'Schema coy'!A:A,#REF!)</f>
        <v>#REF!</v>
      </c>
      <c r="D349" s="67" t="e">
        <f t="shared" si="5"/>
        <v>#REF!</v>
      </c>
    </row>
    <row r="350" spans="1:4" x14ac:dyDescent="0.2">
      <c r="A350" s="61" t="s">
        <v>403</v>
      </c>
      <c r="B350" s="65">
        <v>32169.99</v>
      </c>
      <c r="C350" s="65" t="e">
        <f>+SUMIF(#REF!,'Schema coy'!A:A,#REF!)</f>
        <v>#REF!</v>
      </c>
      <c r="D350" s="67" t="e">
        <f t="shared" si="5"/>
        <v>#REF!</v>
      </c>
    </row>
    <row r="351" spans="1:4" x14ac:dyDescent="0.2">
      <c r="A351" s="61" t="s">
        <v>404</v>
      </c>
      <c r="B351" s="65">
        <v>27002.44</v>
      </c>
      <c r="C351" s="65" t="e">
        <f>+SUMIF(#REF!,'Schema coy'!A:A,#REF!)</f>
        <v>#REF!</v>
      </c>
      <c r="D351" s="67" t="e">
        <f t="shared" si="5"/>
        <v>#REF!</v>
      </c>
    </row>
    <row r="352" spans="1:4" x14ac:dyDescent="0.2">
      <c r="A352" s="61" t="s">
        <v>405</v>
      </c>
      <c r="B352" s="65">
        <v>4629.7299999999996</v>
      </c>
      <c r="C352" s="65" t="e">
        <f>+SUMIF(#REF!,'Schema coy'!A:A,#REF!)</f>
        <v>#REF!</v>
      </c>
      <c r="D352" s="67" t="e">
        <f t="shared" si="5"/>
        <v>#REF!</v>
      </c>
    </row>
    <row r="353" spans="1:4" x14ac:dyDescent="0.2">
      <c r="A353" s="61" t="s">
        <v>406</v>
      </c>
      <c r="B353" s="65">
        <v>537.82000000000005</v>
      </c>
      <c r="C353" s="65" t="e">
        <f>+SUMIF(#REF!,'Schema coy'!A:A,#REF!)</f>
        <v>#REF!</v>
      </c>
      <c r="D353" s="67" t="e">
        <f t="shared" si="5"/>
        <v>#REF!</v>
      </c>
    </row>
    <row r="354" spans="1:4" x14ac:dyDescent="0.2">
      <c r="A354" s="61" t="s">
        <v>407</v>
      </c>
      <c r="B354" s="65">
        <v>8959.34</v>
      </c>
      <c r="C354" s="65" t="e">
        <f>+SUMIF(#REF!,'Schema coy'!A:A,#REF!)</f>
        <v>#REF!</v>
      </c>
      <c r="D354" s="67" t="e">
        <f t="shared" si="5"/>
        <v>#REF!</v>
      </c>
    </row>
    <row r="355" spans="1:4" x14ac:dyDescent="0.2">
      <c r="A355" s="61" t="s">
        <v>408</v>
      </c>
      <c r="B355" s="65">
        <v>8959.34</v>
      </c>
      <c r="C355" s="65" t="e">
        <f>+SUMIF(#REF!,'Schema coy'!A:A,#REF!)</f>
        <v>#REF!</v>
      </c>
      <c r="D355" s="67" t="e">
        <f t="shared" si="5"/>
        <v>#REF!</v>
      </c>
    </row>
    <row r="356" spans="1:4" x14ac:dyDescent="0.2">
      <c r="A356" s="61" t="s">
        <v>409</v>
      </c>
      <c r="B356" s="65">
        <v>47811.5</v>
      </c>
      <c r="C356" s="65" t="e">
        <f>+SUMIF(#REF!,'Schema coy'!A:A,#REF!)</f>
        <v>#REF!</v>
      </c>
      <c r="D356" s="67" t="e">
        <f t="shared" si="5"/>
        <v>#REF!</v>
      </c>
    </row>
    <row r="357" spans="1:4" x14ac:dyDescent="0.2">
      <c r="A357" s="61" t="s">
        <v>410</v>
      </c>
      <c r="B357" s="65">
        <v>47811.5</v>
      </c>
      <c r="C357" s="65" t="e">
        <f>+SUMIF(#REF!,'Schema coy'!A:A,#REF!)</f>
        <v>#REF!</v>
      </c>
      <c r="D357" s="67" t="e">
        <f t="shared" si="5"/>
        <v>#REF!</v>
      </c>
    </row>
    <row r="358" spans="1:4" x14ac:dyDescent="0.2">
      <c r="A358" s="61" t="s">
        <v>411</v>
      </c>
      <c r="B358" s="65">
        <v>41066.58</v>
      </c>
      <c r="C358" s="65" t="e">
        <f>+SUMIF(#REF!,'Schema coy'!A:A,#REF!)</f>
        <v>#REF!</v>
      </c>
      <c r="D358" s="67" t="e">
        <f t="shared" si="5"/>
        <v>#REF!</v>
      </c>
    </row>
    <row r="359" spans="1:4" x14ac:dyDescent="0.2">
      <c r="A359" s="61" t="s">
        <v>412</v>
      </c>
      <c r="B359" s="65">
        <v>41.08</v>
      </c>
      <c r="C359" s="65" t="e">
        <f>+SUMIF(#REF!,'Schema coy'!A:A,#REF!)</f>
        <v>#REF!</v>
      </c>
      <c r="D359" s="67" t="e">
        <f t="shared" si="5"/>
        <v>#REF!</v>
      </c>
    </row>
    <row r="360" spans="1:4" x14ac:dyDescent="0.2">
      <c r="A360" s="61" t="s">
        <v>413</v>
      </c>
      <c r="B360" s="65">
        <v>6693.44</v>
      </c>
      <c r="C360" s="65" t="e">
        <f>+SUMIF(#REF!,'Schema coy'!A:A,#REF!)</f>
        <v>#REF!</v>
      </c>
      <c r="D360" s="67" t="e">
        <f t="shared" si="5"/>
        <v>#REF!</v>
      </c>
    </row>
    <row r="361" spans="1:4" x14ac:dyDescent="0.2">
      <c r="A361" s="61" t="s">
        <v>414</v>
      </c>
      <c r="B361" s="65">
        <v>10.4</v>
      </c>
      <c r="C361" s="65" t="e">
        <f>+SUMIF(#REF!,'Schema coy'!A:A,#REF!)</f>
        <v>#REF!</v>
      </c>
      <c r="D361" s="67" t="e">
        <f t="shared" si="5"/>
        <v>#REF!</v>
      </c>
    </row>
    <row r="362" spans="1:4" x14ac:dyDescent="0.2">
      <c r="A362" s="61" t="s">
        <v>415</v>
      </c>
      <c r="B362" s="65">
        <v>4207.3500000000004</v>
      </c>
      <c r="C362" s="65" t="e">
        <f>+SUMIF(#REF!,'Schema coy'!A:A,#REF!)</f>
        <v>#REF!</v>
      </c>
      <c r="D362" s="67" t="e">
        <f t="shared" si="5"/>
        <v>#REF!</v>
      </c>
    </row>
    <row r="363" spans="1:4" x14ac:dyDescent="0.2">
      <c r="A363" s="61" t="s">
        <v>416</v>
      </c>
      <c r="B363" s="65">
        <v>4207.3500000000004</v>
      </c>
      <c r="C363" s="65" t="e">
        <f>+SUMIF(#REF!,'Schema coy'!A:A,#REF!)</f>
        <v>#REF!</v>
      </c>
      <c r="D363" s="67" t="e">
        <f t="shared" si="5"/>
        <v>#REF!</v>
      </c>
    </row>
    <row r="364" spans="1:4" x14ac:dyDescent="0.2">
      <c r="A364" s="61" t="s">
        <v>417</v>
      </c>
      <c r="B364" s="65">
        <v>3286.8</v>
      </c>
      <c r="C364" s="65" t="e">
        <f>+SUMIF(#REF!,'Schema coy'!A:A,#REF!)</f>
        <v>#REF!</v>
      </c>
      <c r="D364" s="67" t="e">
        <f t="shared" si="5"/>
        <v>#REF!</v>
      </c>
    </row>
    <row r="365" spans="1:4" x14ac:dyDescent="0.2">
      <c r="A365" s="61" t="s">
        <v>418</v>
      </c>
      <c r="B365" s="65">
        <v>3286.8</v>
      </c>
      <c r="C365" s="65" t="e">
        <f>+SUMIF(#REF!,'Schema coy'!A:A,#REF!)</f>
        <v>#REF!</v>
      </c>
      <c r="D365" s="67" t="e">
        <f t="shared" si="5"/>
        <v>#REF!</v>
      </c>
    </row>
    <row r="366" spans="1:4" x14ac:dyDescent="0.2">
      <c r="A366" s="61" t="s">
        <v>419</v>
      </c>
      <c r="B366" s="65">
        <v>920.55</v>
      </c>
      <c r="C366" s="65" t="e">
        <f>+SUMIF(#REF!,'Schema coy'!A:A,#REF!)</f>
        <v>#REF!</v>
      </c>
      <c r="D366" s="67" t="e">
        <f t="shared" si="5"/>
        <v>#REF!</v>
      </c>
    </row>
    <row r="367" spans="1:4" x14ac:dyDescent="0.2">
      <c r="A367" s="61" t="s">
        <v>420</v>
      </c>
      <c r="B367" s="65">
        <v>920.55</v>
      </c>
      <c r="C367" s="65" t="e">
        <f>+SUMIF(#REF!,'Schema coy'!A:A,#REF!)</f>
        <v>#REF!</v>
      </c>
      <c r="D367" s="67" t="e">
        <f t="shared" si="5"/>
        <v>#REF!</v>
      </c>
    </row>
    <row r="368" spans="1:4" x14ac:dyDescent="0.2">
      <c r="A368" s="61" t="s">
        <v>421</v>
      </c>
      <c r="B368" s="65">
        <v>6374955.7599999998</v>
      </c>
      <c r="C368" s="65" t="e">
        <f>+SUMIF(#REF!,'Schema coy'!A:A,#REF!)</f>
        <v>#REF!</v>
      </c>
      <c r="D368" s="67" t="e">
        <f t="shared" si="5"/>
        <v>#REF!</v>
      </c>
    </row>
    <row r="369" spans="1:4" x14ac:dyDescent="0.2">
      <c r="A369" s="61" t="s">
        <v>422</v>
      </c>
      <c r="B369" s="65">
        <v>4823274.5</v>
      </c>
      <c r="C369" s="65" t="e">
        <f>+SUMIF(#REF!,'Schema coy'!A:A,#REF!)</f>
        <v>#REF!</v>
      </c>
      <c r="D369" s="67" t="e">
        <f t="shared" si="5"/>
        <v>#REF!</v>
      </c>
    </row>
    <row r="370" spans="1:4" x14ac:dyDescent="0.2">
      <c r="A370" s="61" t="s">
        <v>423</v>
      </c>
      <c r="B370" s="65">
        <v>4823274.5</v>
      </c>
      <c r="C370" s="65" t="e">
        <f>+SUMIF(#REF!,'Schema coy'!A:A,#REF!)</f>
        <v>#REF!</v>
      </c>
      <c r="D370" s="67" t="e">
        <f t="shared" si="5"/>
        <v>#REF!</v>
      </c>
    </row>
    <row r="371" spans="1:4" x14ac:dyDescent="0.2">
      <c r="A371" s="61" t="s">
        <v>424</v>
      </c>
      <c r="B371" s="65">
        <v>4820381.95</v>
      </c>
      <c r="C371" s="65" t="e">
        <f>+SUMIF(#REF!,'Schema coy'!A:A,#REF!)</f>
        <v>#REF!</v>
      </c>
      <c r="D371" s="67" t="e">
        <f t="shared" si="5"/>
        <v>#REF!</v>
      </c>
    </row>
    <row r="372" spans="1:4" x14ac:dyDescent="0.2">
      <c r="A372" s="61" t="s">
        <v>425</v>
      </c>
      <c r="B372" s="65">
        <v>2892.55</v>
      </c>
      <c r="C372" s="65" t="e">
        <f>+SUMIF(#REF!,'Schema coy'!A:A,#REF!)</f>
        <v>#REF!</v>
      </c>
      <c r="D372" s="67" t="e">
        <f t="shared" si="5"/>
        <v>#REF!</v>
      </c>
    </row>
    <row r="373" spans="1:4" x14ac:dyDescent="0.2">
      <c r="A373" s="61" t="s">
        <v>426</v>
      </c>
      <c r="B373" s="65">
        <v>1314247.02</v>
      </c>
      <c r="C373" s="65" t="e">
        <f>+SUMIF(#REF!,'Schema coy'!A:A,#REF!)</f>
        <v>#REF!</v>
      </c>
      <c r="D373" s="67" t="e">
        <f t="shared" si="5"/>
        <v>#REF!</v>
      </c>
    </row>
    <row r="374" spans="1:4" x14ac:dyDescent="0.2">
      <c r="A374" s="61" t="s">
        <v>427</v>
      </c>
      <c r="B374" s="65">
        <v>1314247.02</v>
      </c>
      <c r="C374" s="65" t="e">
        <f>+SUMIF(#REF!,'Schema coy'!A:A,#REF!)</f>
        <v>#REF!</v>
      </c>
      <c r="D374" s="67" t="e">
        <f t="shared" si="5"/>
        <v>#REF!</v>
      </c>
    </row>
    <row r="375" spans="1:4" x14ac:dyDescent="0.2">
      <c r="A375" s="61" t="s">
        <v>428</v>
      </c>
      <c r="B375" s="65">
        <v>1139294.3600000001</v>
      </c>
      <c r="C375" s="65" t="e">
        <f>+SUMIF(#REF!,'Schema coy'!A:A,#REF!)</f>
        <v>#REF!</v>
      </c>
      <c r="D375" s="67" t="e">
        <f t="shared" si="5"/>
        <v>#REF!</v>
      </c>
    </row>
    <row r="376" spans="1:4" x14ac:dyDescent="0.2">
      <c r="A376" s="61" t="s">
        <v>429</v>
      </c>
      <c r="B376" s="65">
        <v>241.64</v>
      </c>
      <c r="C376" s="65" t="e">
        <f>+SUMIF(#REF!,'Schema coy'!A:A,#REF!)</f>
        <v>#REF!</v>
      </c>
      <c r="D376" s="67" t="e">
        <f t="shared" si="5"/>
        <v>#REF!</v>
      </c>
    </row>
    <row r="377" spans="1:4" x14ac:dyDescent="0.2">
      <c r="A377" s="61" t="s">
        <v>430</v>
      </c>
      <c r="B377" s="65">
        <v>113566.37</v>
      </c>
      <c r="C377" s="65" t="e">
        <f>+SUMIF(#REF!,'Schema coy'!A:A,#REF!)</f>
        <v>#REF!</v>
      </c>
      <c r="D377" s="67" t="e">
        <f t="shared" si="5"/>
        <v>#REF!</v>
      </c>
    </row>
    <row r="378" spans="1:4" x14ac:dyDescent="0.2">
      <c r="A378" s="61" t="s">
        <v>431</v>
      </c>
      <c r="B378" s="65">
        <v>15481.81</v>
      </c>
      <c r="C378" s="65" t="e">
        <f>+SUMIF(#REF!,'Schema coy'!A:A,#REF!)</f>
        <v>#REF!</v>
      </c>
      <c r="D378" s="67" t="e">
        <f t="shared" si="5"/>
        <v>#REF!</v>
      </c>
    </row>
    <row r="379" spans="1:4" x14ac:dyDescent="0.2">
      <c r="A379" s="61" t="s">
        <v>432</v>
      </c>
      <c r="B379" s="65">
        <v>40188.339999999997</v>
      </c>
      <c r="C379" s="65" t="e">
        <f>+SUMIF(#REF!,'Schema coy'!A:A,#REF!)</f>
        <v>#REF!</v>
      </c>
      <c r="D379" s="67" t="e">
        <f t="shared" si="5"/>
        <v>#REF!</v>
      </c>
    </row>
    <row r="380" spans="1:4" x14ac:dyDescent="0.2">
      <c r="A380" s="61" t="s">
        <v>433</v>
      </c>
      <c r="B380" s="65">
        <v>4248.83</v>
      </c>
      <c r="C380" s="65" t="e">
        <f>+SUMIF(#REF!,'Schema coy'!A:A,#REF!)</f>
        <v>#REF!</v>
      </c>
      <c r="D380" s="67" t="e">
        <f t="shared" si="5"/>
        <v>#REF!</v>
      </c>
    </row>
    <row r="381" spans="1:4" x14ac:dyDescent="0.2">
      <c r="A381" s="61" t="s">
        <v>434</v>
      </c>
      <c r="B381" s="65">
        <v>1071.01</v>
      </c>
      <c r="C381" s="65" t="e">
        <f>+SUMIF(#REF!,'Schema coy'!A:A,#REF!)</f>
        <v>#REF!</v>
      </c>
      <c r="D381" s="67" t="e">
        <f t="shared" si="5"/>
        <v>#REF!</v>
      </c>
    </row>
    <row r="382" spans="1:4" x14ac:dyDescent="0.2">
      <c r="A382" s="61" t="s">
        <v>435</v>
      </c>
      <c r="B382" s="65">
        <v>154.66</v>
      </c>
      <c r="C382" s="65" t="e">
        <f>+SUMIF(#REF!,'Schema coy'!A:A,#REF!)</f>
        <v>#REF!</v>
      </c>
      <c r="D382" s="67" t="e">
        <f t="shared" si="5"/>
        <v>#REF!</v>
      </c>
    </row>
    <row r="383" spans="1:4" x14ac:dyDescent="0.2">
      <c r="A383" s="61" t="s">
        <v>436</v>
      </c>
      <c r="B383" s="65">
        <v>193831.34</v>
      </c>
      <c r="C383" s="65" t="e">
        <f>+SUMIF(#REF!,'Schema coy'!A:A,#REF!)</f>
        <v>#REF!</v>
      </c>
      <c r="D383" s="67" t="e">
        <f t="shared" si="5"/>
        <v>#REF!</v>
      </c>
    </row>
    <row r="384" spans="1:4" x14ac:dyDescent="0.2">
      <c r="A384" s="61" t="s">
        <v>437</v>
      </c>
      <c r="B384" s="65">
        <v>193831.34</v>
      </c>
      <c r="C384" s="65" t="e">
        <f>+SUMIF(#REF!,'Schema coy'!A:A,#REF!)</f>
        <v>#REF!</v>
      </c>
      <c r="D384" s="67" t="e">
        <f t="shared" si="5"/>
        <v>#REF!</v>
      </c>
    </row>
    <row r="385" spans="1:4" x14ac:dyDescent="0.2">
      <c r="A385" s="61" t="s">
        <v>438</v>
      </c>
      <c r="B385" s="65">
        <v>193831.34</v>
      </c>
      <c r="C385" s="65" t="e">
        <f>+SUMIF(#REF!,'Schema coy'!A:A,#REF!)</f>
        <v>#REF!</v>
      </c>
      <c r="D385" s="67" t="e">
        <f t="shared" si="5"/>
        <v>#REF!</v>
      </c>
    </row>
    <row r="386" spans="1:4" x14ac:dyDescent="0.2">
      <c r="A386" s="61" t="s">
        <v>439</v>
      </c>
      <c r="B386" s="65">
        <v>42063.78</v>
      </c>
      <c r="C386" s="65" t="e">
        <f>+SUMIF(#REF!,'Schema coy'!A:A,#REF!)</f>
        <v>#REF!</v>
      </c>
      <c r="D386" s="67" t="e">
        <f t="shared" si="5"/>
        <v>#REF!</v>
      </c>
    </row>
    <row r="387" spans="1:4" x14ac:dyDescent="0.2">
      <c r="A387" s="61" t="s">
        <v>440</v>
      </c>
      <c r="B387" s="65">
        <v>42063.78</v>
      </c>
      <c r="C387" s="65" t="e">
        <f>+SUMIF(#REF!,'Schema coy'!A:A,#REF!)</f>
        <v>#REF!</v>
      </c>
      <c r="D387" s="67" t="e">
        <f t="shared" si="5"/>
        <v>#REF!</v>
      </c>
    </row>
    <row r="388" spans="1:4" x14ac:dyDescent="0.2">
      <c r="A388" s="61" t="s">
        <v>441</v>
      </c>
      <c r="B388" s="65">
        <v>42063.78</v>
      </c>
      <c r="C388" s="65" t="e">
        <f>+SUMIF(#REF!,'Schema coy'!A:A,#REF!)</f>
        <v>#REF!</v>
      </c>
      <c r="D388" s="67" t="e">
        <f t="shared" ref="D388:D451" si="6">+B388-C388</f>
        <v>#REF!</v>
      </c>
    </row>
    <row r="389" spans="1:4" x14ac:dyDescent="0.2">
      <c r="A389" s="61" t="s">
        <v>442</v>
      </c>
      <c r="B389" s="65">
        <v>1539.12</v>
      </c>
      <c r="C389" s="65" t="e">
        <f>+SUMIF(#REF!,'Schema coy'!A:A,#REF!)</f>
        <v>#REF!</v>
      </c>
      <c r="D389" s="67" t="e">
        <f t="shared" si="6"/>
        <v>#REF!</v>
      </c>
    </row>
    <row r="390" spans="1:4" x14ac:dyDescent="0.2">
      <c r="A390" s="61" t="s">
        <v>443</v>
      </c>
      <c r="B390" s="65">
        <v>1539.12</v>
      </c>
      <c r="C390" s="65" t="e">
        <f>+SUMIF(#REF!,'Schema coy'!A:A,#REF!)</f>
        <v>#REF!</v>
      </c>
      <c r="D390" s="67" t="e">
        <f t="shared" si="6"/>
        <v>#REF!</v>
      </c>
    </row>
    <row r="391" spans="1:4" x14ac:dyDescent="0.2">
      <c r="A391" s="61" t="s">
        <v>444</v>
      </c>
      <c r="B391" s="65">
        <v>1539.12</v>
      </c>
      <c r="C391" s="65" t="e">
        <f>+SUMIF(#REF!,'Schema coy'!A:A,#REF!)</f>
        <v>#REF!</v>
      </c>
      <c r="D391" s="67" t="e">
        <f t="shared" si="6"/>
        <v>#REF!</v>
      </c>
    </row>
    <row r="392" spans="1:4" x14ac:dyDescent="0.2">
      <c r="A392" s="61" t="s">
        <v>445</v>
      </c>
      <c r="B392" s="65">
        <v>62230.3</v>
      </c>
      <c r="C392" s="65" t="e">
        <f>+SUMIF(#REF!,'Schema coy'!A:A,#REF!)</f>
        <v>#REF!</v>
      </c>
      <c r="D392" s="67" t="e">
        <f t="shared" si="6"/>
        <v>#REF!</v>
      </c>
    </row>
    <row r="393" spans="1:4" x14ac:dyDescent="0.2">
      <c r="A393" s="61" t="s">
        <v>446</v>
      </c>
      <c r="B393" s="65">
        <v>62230.3</v>
      </c>
      <c r="C393" s="65" t="e">
        <f>+SUMIF(#REF!,'Schema coy'!A:A,#REF!)</f>
        <v>#REF!</v>
      </c>
      <c r="D393" s="67" t="e">
        <f t="shared" si="6"/>
        <v>#REF!</v>
      </c>
    </row>
    <row r="394" spans="1:4" x14ac:dyDescent="0.2">
      <c r="A394" s="61" t="s">
        <v>447</v>
      </c>
      <c r="B394" s="65">
        <v>4580.9799999999996</v>
      </c>
      <c r="C394" s="65" t="e">
        <f>+SUMIF(#REF!,'Schema coy'!A:A,#REF!)</f>
        <v>#REF!</v>
      </c>
      <c r="D394" s="67" t="e">
        <f t="shared" si="6"/>
        <v>#REF!</v>
      </c>
    </row>
    <row r="395" spans="1:4" x14ac:dyDescent="0.2">
      <c r="A395" s="61" t="s">
        <v>448</v>
      </c>
      <c r="B395" s="65">
        <v>529.53</v>
      </c>
      <c r="C395" s="65" t="e">
        <f>+SUMIF(#REF!,'Schema coy'!A:A,#REF!)</f>
        <v>#REF!</v>
      </c>
      <c r="D395" s="67" t="e">
        <f t="shared" si="6"/>
        <v>#REF!</v>
      </c>
    </row>
    <row r="396" spans="1:4" x14ac:dyDescent="0.2">
      <c r="A396" s="61" t="s">
        <v>449</v>
      </c>
      <c r="B396" s="65">
        <v>4051.45</v>
      </c>
      <c r="C396" s="65" t="e">
        <f>+SUMIF(#REF!,'Schema coy'!A:A,#REF!)</f>
        <v>#REF!</v>
      </c>
      <c r="D396" s="67" t="e">
        <f t="shared" si="6"/>
        <v>#REF!</v>
      </c>
    </row>
    <row r="397" spans="1:4" x14ac:dyDescent="0.2">
      <c r="A397" s="61" t="s">
        <v>450</v>
      </c>
      <c r="B397" s="65">
        <v>57649.32</v>
      </c>
      <c r="C397" s="65" t="e">
        <f>+SUMIF(#REF!,'Schema coy'!A:A,#REF!)</f>
        <v>#REF!</v>
      </c>
      <c r="D397" s="67" t="e">
        <f t="shared" si="6"/>
        <v>#REF!</v>
      </c>
    </row>
    <row r="398" spans="1:4" x14ac:dyDescent="0.2">
      <c r="A398" s="61" t="s">
        <v>451</v>
      </c>
      <c r="B398" s="65">
        <v>639.97</v>
      </c>
      <c r="C398" s="65" t="e">
        <f>+SUMIF(#REF!,'Schema coy'!A:A,#REF!)</f>
        <v>#REF!</v>
      </c>
      <c r="D398" s="67" t="e">
        <f t="shared" si="6"/>
        <v>#REF!</v>
      </c>
    </row>
    <row r="399" spans="1:4" x14ac:dyDescent="0.2">
      <c r="A399" s="61" t="s">
        <v>452</v>
      </c>
      <c r="B399" s="65">
        <v>4401.7</v>
      </c>
      <c r="C399" s="65" t="e">
        <f>+SUMIF(#REF!,'Schema coy'!A:A,#REF!)</f>
        <v>#REF!</v>
      </c>
      <c r="D399" s="67" t="e">
        <f t="shared" si="6"/>
        <v>#REF!</v>
      </c>
    </row>
    <row r="400" spans="1:4" x14ac:dyDescent="0.2">
      <c r="A400" s="61" t="s">
        <v>453</v>
      </c>
      <c r="B400" s="65">
        <v>1198.94</v>
      </c>
      <c r="C400" s="65" t="e">
        <f>+SUMIF(#REF!,'Schema coy'!A:A,#REF!)</f>
        <v>#REF!</v>
      </c>
      <c r="D400" s="67" t="e">
        <f t="shared" si="6"/>
        <v>#REF!</v>
      </c>
    </row>
    <row r="401" spans="1:4" x14ac:dyDescent="0.2">
      <c r="A401" s="61" t="s">
        <v>454</v>
      </c>
      <c r="B401" s="65">
        <v>11200.63</v>
      </c>
      <c r="C401" s="65" t="e">
        <f>+SUMIF(#REF!,'Schema coy'!A:A,#REF!)</f>
        <v>#REF!</v>
      </c>
      <c r="D401" s="67" t="e">
        <f t="shared" si="6"/>
        <v>#REF!</v>
      </c>
    </row>
    <row r="402" spans="1:4" x14ac:dyDescent="0.2">
      <c r="A402" s="61" t="s">
        <v>455</v>
      </c>
      <c r="B402" s="65">
        <v>3370.98</v>
      </c>
      <c r="C402" s="65" t="e">
        <f>+SUMIF(#REF!,'Schema coy'!A:A,#REF!)</f>
        <v>#REF!</v>
      </c>
      <c r="D402" s="67" t="e">
        <f t="shared" si="6"/>
        <v>#REF!</v>
      </c>
    </row>
    <row r="403" spans="1:4" x14ac:dyDescent="0.2">
      <c r="A403" s="61" t="s">
        <v>456</v>
      </c>
      <c r="B403" s="65">
        <v>4352.49</v>
      </c>
      <c r="C403" s="65" t="e">
        <f>+SUMIF(#REF!,'Schema coy'!A:A,#REF!)</f>
        <v>#REF!</v>
      </c>
      <c r="D403" s="67" t="e">
        <f t="shared" si="6"/>
        <v>#REF!</v>
      </c>
    </row>
    <row r="404" spans="1:4" x14ac:dyDescent="0.2">
      <c r="A404" s="61" t="s">
        <v>457</v>
      </c>
      <c r="B404" s="65">
        <v>418.38</v>
      </c>
      <c r="C404" s="65" t="e">
        <f>+SUMIF(#REF!,'Schema coy'!A:A,#REF!)</f>
        <v>#REF!</v>
      </c>
      <c r="D404" s="67" t="e">
        <f t="shared" si="6"/>
        <v>#REF!</v>
      </c>
    </row>
    <row r="405" spans="1:4" x14ac:dyDescent="0.2">
      <c r="A405" s="61" t="s">
        <v>458</v>
      </c>
      <c r="B405" s="65">
        <v>13.1</v>
      </c>
      <c r="C405" s="65" t="e">
        <f>+SUMIF(#REF!,'Schema coy'!A:A,#REF!)</f>
        <v>#REF!</v>
      </c>
      <c r="D405" s="67" t="e">
        <f t="shared" si="6"/>
        <v>#REF!</v>
      </c>
    </row>
    <row r="406" spans="1:4" x14ac:dyDescent="0.2">
      <c r="A406" s="61" t="s">
        <v>459</v>
      </c>
      <c r="B406" s="65">
        <v>32053.13</v>
      </c>
      <c r="C406" s="65" t="e">
        <f>+SUMIF(#REF!,'Schema coy'!A:A,#REF!)</f>
        <v>#REF!</v>
      </c>
      <c r="D406" s="67" t="e">
        <f t="shared" si="6"/>
        <v>#REF!</v>
      </c>
    </row>
    <row r="407" spans="1:4" x14ac:dyDescent="0.2">
      <c r="A407" s="61" t="s">
        <v>460</v>
      </c>
      <c r="B407" s="65">
        <v>105206.56</v>
      </c>
      <c r="C407" s="65" t="e">
        <f>+SUMIF(#REF!,'Schema coy'!A:A,#REF!)</f>
        <v>#REF!</v>
      </c>
      <c r="D407" s="67" t="e">
        <f t="shared" si="6"/>
        <v>#REF!</v>
      </c>
    </row>
    <row r="408" spans="1:4" x14ac:dyDescent="0.2">
      <c r="A408" s="61" t="s">
        <v>461</v>
      </c>
      <c r="B408" s="65">
        <v>105206.56</v>
      </c>
      <c r="C408" s="65" t="e">
        <f>+SUMIF(#REF!,'Schema coy'!A:A,#REF!)</f>
        <v>#REF!</v>
      </c>
      <c r="D408" s="67" t="e">
        <f t="shared" si="6"/>
        <v>#REF!</v>
      </c>
    </row>
    <row r="409" spans="1:4" x14ac:dyDescent="0.2">
      <c r="A409" s="61" t="s">
        <v>462</v>
      </c>
      <c r="B409" s="65">
        <v>105206.56</v>
      </c>
      <c r="C409" s="65" t="e">
        <f>+SUMIF(#REF!,'Schema coy'!A:A,#REF!)</f>
        <v>#REF!</v>
      </c>
      <c r="D409" s="67" t="e">
        <f t="shared" si="6"/>
        <v>#REF!</v>
      </c>
    </row>
    <row r="410" spans="1:4" x14ac:dyDescent="0.2">
      <c r="A410" s="61" t="s">
        <v>463</v>
      </c>
      <c r="B410" s="65">
        <v>105206.56</v>
      </c>
      <c r="C410" s="65" t="e">
        <f>+SUMIF(#REF!,'Schema coy'!A:A,#REF!)</f>
        <v>#REF!</v>
      </c>
      <c r="D410" s="67" t="e">
        <f t="shared" si="6"/>
        <v>#REF!</v>
      </c>
    </row>
    <row r="411" spans="1:4" x14ac:dyDescent="0.2">
      <c r="A411" s="61" t="s">
        <v>464</v>
      </c>
      <c r="B411" s="65">
        <v>47678.66</v>
      </c>
      <c r="C411" s="65" t="e">
        <f>+SUMIF(#REF!,'Schema coy'!A:A,#REF!)</f>
        <v>#REF!</v>
      </c>
      <c r="D411" s="67" t="e">
        <f t="shared" si="6"/>
        <v>#REF!</v>
      </c>
    </row>
    <row r="412" spans="1:4" x14ac:dyDescent="0.2">
      <c r="A412" s="61" t="s">
        <v>465</v>
      </c>
      <c r="B412" s="65">
        <v>47678.66</v>
      </c>
      <c r="C412" s="65" t="e">
        <f>+SUMIF(#REF!,'Schema coy'!A:A,#REF!)</f>
        <v>#REF!</v>
      </c>
      <c r="D412" s="67" t="e">
        <f t="shared" si="6"/>
        <v>#REF!</v>
      </c>
    </row>
    <row r="413" spans="1:4" x14ac:dyDescent="0.2">
      <c r="A413" s="61" t="s">
        <v>466</v>
      </c>
      <c r="B413" s="65">
        <v>8956.2800000000007</v>
      </c>
      <c r="C413" s="65" t="e">
        <f>+SUMIF(#REF!,'Schema coy'!A:A,#REF!)</f>
        <v>#REF!</v>
      </c>
      <c r="D413" s="67" t="e">
        <f t="shared" si="6"/>
        <v>#REF!</v>
      </c>
    </row>
    <row r="414" spans="1:4" x14ac:dyDescent="0.2">
      <c r="A414" s="61" t="s">
        <v>467</v>
      </c>
      <c r="B414" s="65">
        <v>6188</v>
      </c>
      <c r="C414" s="65" t="e">
        <f>+SUMIF(#REF!,'Schema coy'!A:A,#REF!)</f>
        <v>#REF!</v>
      </c>
      <c r="D414" s="67" t="e">
        <f t="shared" si="6"/>
        <v>#REF!</v>
      </c>
    </row>
    <row r="415" spans="1:4" x14ac:dyDescent="0.2">
      <c r="A415" s="61" t="s">
        <v>468</v>
      </c>
      <c r="B415" s="65">
        <v>405.86</v>
      </c>
      <c r="C415" s="65" t="e">
        <f>+SUMIF(#REF!,'Schema coy'!A:A,#REF!)</f>
        <v>#REF!</v>
      </c>
      <c r="D415" s="67" t="e">
        <f t="shared" si="6"/>
        <v>#REF!</v>
      </c>
    </row>
    <row r="416" spans="1:4" x14ac:dyDescent="0.2">
      <c r="A416" s="61" t="s">
        <v>469</v>
      </c>
      <c r="B416" s="65">
        <v>668.79</v>
      </c>
      <c r="C416" s="65" t="e">
        <f>+SUMIF(#REF!,'Schema coy'!A:A,#REF!)</f>
        <v>#REF!</v>
      </c>
      <c r="D416" s="67" t="e">
        <f t="shared" si="6"/>
        <v>#REF!</v>
      </c>
    </row>
    <row r="417" spans="1:4" x14ac:dyDescent="0.2">
      <c r="A417" s="61" t="s">
        <v>470</v>
      </c>
      <c r="B417" s="65">
        <v>1693.63</v>
      </c>
      <c r="C417" s="65" t="e">
        <f>+SUMIF(#REF!,'Schema coy'!A:A,#REF!)</f>
        <v>#REF!</v>
      </c>
      <c r="D417" s="67" t="e">
        <f t="shared" si="6"/>
        <v>#REF!</v>
      </c>
    </row>
    <row r="418" spans="1:4" x14ac:dyDescent="0.2">
      <c r="A418" s="61" t="s">
        <v>471</v>
      </c>
      <c r="B418" s="65">
        <v>38722.379999999997</v>
      </c>
      <c r="C418" s="65" t="e">
        <f>+SUMIF(#REF!,'Schema coy'!A:A,#REF!)</f>
        <v>#REF!</v>
      </c>
      <c r="D418" s="67" t="e">
        <f t="shared" si="6"/>
        <v>#REF!</v>
      </c>
    </row>
    <row r="419" spans="1:4" x14ac:dyDescent="0.2">
      <c r="A419" s="61" t="s">
        <v>472</v>
      </c>
      <c r="B419" s="65">
        <v>7821.99</v>
      </c>
      <c r="C419" s="65" t="e">
        <f>+SUMIF(#REF!,'Schema coy'!A:A,#REF!)</f>
        <v>#REF!</v>
      </c>
      <c r="D419" s="67" t="e">
        <f t="shared" si="6"/>
        <v>#REF!</v>
      </c>
    </row>
    <row r="420" spans="1:4" x14ac:dyDescent="0.2">
      <c r="A420" s="61" t="s">
        <v>473</v>
      </c>
      <c r="B420" s="65">
        <v>3457.02</v>
      </c>
      <c r="C420" s="65" t="e">
        <f>+SUMIF(#REF!,'Schema coy'!A:A,#REF!)</f>
        <v>#REF!</v>
      </c>
      <c r="D420" s="67" t="e">
        <f t="shared" si="6"/>
        <v>#REF!</v>
      </c>
    </row>
    <row r="421" spans="1:4" x14ac:dyDescent="0.2">
      <c r="A421" s="61" t="s">
        <v>474</v>
      </c>
      <c r="B421" s="65">
        <v>7561.57</v>
      </c>
      <c r="C421" s="65" t="e">
        <f>+SUMIF(#REF!,'Schema coy'!A:A,#REF!)</f>
        <v>#REF!</v>
      </c>
      <c r="D421" s="67" t="e">
        <f t="shared" si="6"/>
        <v>#REF!</v>
      </c>
    </row>
    <row r="422" spans="1:4" x14ac:dyDescent="0.2">
      <c r="A422" s="61" t="s">
        <v>475</v>
      </c>
      <c r="B422" s="65">
        <v>2232.9299999999998</v>
      </c>
      <c r="C422" s="65" t="e">
        <f>+SUMIF(#REF!,'Schema coy'!A:A,#REF!)</f>
        <v>#REF!</v>
      </c>
      <c r="D422" s="67" t="e">
        <f t="shared" si="6"/>
        <v>#REF!</v>
      </c>
    </row>
    <row r="423" spans="1:4" x14ac:dyDescent="0.2">
      <c r="A423" s="61" t="s">
        <v>476</v>
      </c>
      <c r="B423" s="65">
        <v>3661.06</v>
      </c>
      <c r="C423" s="65" t="e">
        <f>+SUMIF(#REF!,'Schema coy'!A:A,#REF!)</f>
        <v>#REF!</v>
      </c>
      <c r="D423" s="67" t="e">
        <f t="shared" si="6"/>
        <v>#REF!</v>
      </c>
    </row>
    <row r="424" spans="1:4" x14ac:dyDescent="0.2">
      <c r="A424" s="61" t="s">
        <v>477</v>
      </c>
      <c r="B424" s="65">
        <v>80</v>
      </c>
      <c r="C424" s="65" t="e">
        <f>+SUMIF(#REF!,'Schema coy'!A:A,#REF!)</f>
        <v>#REF!</v>
      </c>
      <c r="D424" s="67" t="e">
        <f t="shared" si="6"/>
        <v>#REF!</v>
      </c>
    </row>
    <row r="425" spans="1:4" x14ac:dyDescent="0.2">
      <c r="A425" s="61" t="s">
        <v>478</v>
      </c>
      <c r="B425" s="65">
        <v>6.4</v>
      </c>
      <c r="C425" s="65" t="e">
        <f>+SUMIF(#REF!,'Schema coy'!A:A,#REF!)</f>
        <v>#REF!</v>
      </c>
      <c r="D425" s="67" t="e">
        <f t="shared" si="6"/>
        <v>#REF!</v>
      </c>
    </row>
    <row r="426" spans="1:4" x14ac:dyDescent="0.2">
      <c r="A426" s="61" t="s">
        <v>479</v>
      </c>
      <c r="B426" s="65">
        <v>201</v>
      </c>
      <c r="C426" s="65" t="e">
        <f>+SUMIF(#REF!,'Schema coy'!A:A,#REF!)</f>
        <v>#REF!</v>
      </c>
      <c r="D426" s="67" t="e">
        <f t="shared" si="6"/>
        <v>#REF!</v>
      </c>
    </row>
    <row r="427" spans="1:4" x14ac:dyDescent="0.2">
      <c r="A427" s="61" t="s">
        <v>480</v>
      </c>
      <c r="B427" s="65">
        <v>1277.01</v>
      </c>
      <c r="C427" s="65" t="e">
        <f>+SUMIF(#REF!,'Schema coy'!A:A,#REF!)</f>
        <v>#REF!</v>
      </c>
      <c r="D427" s="67" t="e">
        <f t="shared" si="6"/>
        <v>#REF!</v>
      </c>
    </row>
    <row r="428" spans="1:4" x14ac:dyDescent="0.2">
      <c r="A428" s="61" t="s">
        <v>481</v>
      </c>
      <c r="B428" s="65">
        <v>2253.31</v>
      </c>
      <c r="C428" s="65" t="e">
        <f>+SUMIF(#REF!,'Schema coy'!A:A,#REF!)</f>
        <v>#REF!</v>
      </c>
      <c r="D428" s="67" t="e">
        <f t="shared" si="6"/>
        <v>#REF!</v>
      </c>
    </row>
    <row r="429" spans="1:4" x14ac:dyDescent="0.2">
      <c r="A429" s="61" t="s">
        <v>482</v>
      </c>
      <c r="B429" s="65">
        <v>9631.14</v>
      </c>
      <c r="C429" s="65" t="e">
        <f>+SUMIF(#REF!,'Schema coy'!A:A,#REF!)</f>
        <v>#REF!</v>
      </c>
      <c r="D429" s="67" t="e">
        <f t="shared" si="6"/>
        <v>#REF!</v>
      </c>
    </row>
    <row r="430" spans="1:4" x14ac:dyDescent="0.2">
      <c r="A430" s="61" t="s">
        <v>483</v>
      </c>
      <c r="B430" s="65">
        <v>538.95000000000005</v>
      </c>
      <c r="C430" s="65" t="e">
        <f>+SUMIF(#REF!,'Schema coy'!A:A,#REF!)</f>
        <v>#REF!</v>
      </c>
      <c r="D430" s="67" t="e">
        <f t="shared" si="6"/>
        <v>#REF!</v>
      </c>
    </row>
    <row r="431" spans="1:4" x14ac:dyDescent="0.2">
      <c r="A431" s="61" t="s">
        <v>484</v>
      </c>
      <c r="B431" s="65">
        <v>181816.36</v>
      </c>
      <c r="C431" s="65" t="e">
        <f>+SUMIF(#REF!,'Schema coy'!A:A,#REF!)</f>
        <v>#REF!</v>
      </c>
      <c r="D431" s="67" t="e">
        <f t="shared" si="6"/>
        <v>#REF!</v>
      </c>
    </row>
    <row r="432" spans="1:4" x14ac:dyDescent="0.2">
      <c r="A432" s="61" t="s">
        <v>485</v>
      </c>
      <c r="C432" s="65" t="e">
        <f>+SUMIF(#REF!,'Schema coy'!A:A,#REF!)</f>
        <v>#REF!</v>
      </c>
      <c r="D432" s="67" t="e">
        <f t="shared" si="6"/>
        <v>#REF!</v>
      </c>
    </row>
    <row r="433" spans="1:4" x14ac:dyDescent="0.2">
      <c r="A433" s="61" t="s">
        <v>486</v>
      </c>
      <c r="B433" s="65">
        <v>42927.21</v>
      </c>
      <c r="C433" s="65" t="e">
        <f>+SUMIF(#REF!,'Schema coy'!A:A,#REF!)</f>
        <v>#REF!</v>
      </c>
      <c r="D433" s="67" t="e">
        <f t="shared" si="6"/>
        <v>#REF!</v>
      </c>
    </row>
    <row r="434" spans="1:4" x14ac:dyDescent="0.2">
      <c r="A434" s="61" t="s">
        <v>487</v>
      </c>
      <c r="B434" s="65">
        <v>42927.21</v>
      </c>
      <c r="C434" s="65" t="e">
        <f>+SUMIF(#REF!,'Schema coy'!A:A,#REF!)</f>
        <v>#REF!</v>
      </c>
      <c r="D434" s="67" t="e">
        <f t="shared" si="6"/>
        <v>#REF!</v>
      </c>
    </row>
    <row r="435" spans="1:4" x14ac:dyDescent="0.2">
      <c r="A435" s="61" t="s">
        <v>488</v>
      </c>
      <c r="B435" s="65">
        <v>42927.21</v>
      </c>
      <c r="C435" s="65" t="e">
        <f>+SUMIF(#REF!,'Schema coy'!A:A,#REF!)</f>
        <v>#REF!</v>
      </c>
      <c r="D435" s="67" t="e">
        <f t="shared" si="6"/>
        <v>#REF!</v>
      </c>
    </row>
    <row r="436" spans="1:4" x14ac:dyDescent="0.2">
      <c r="A436" s="61" t="s">
        <v>489</v>
      </c>
      <c r="B436" s="65">
        <v>42921.599999999999</v>
      </c>
      <c r="C436" s="65" t="e">
        <f>+SUMIF(#REF!,'Schema coy'!A:A,#REF!)</f>
        <v>#REF!</v>
      </c>
      <c r="D436" s="67" t="e">
        <f t="shared" si="6"/>
        <v>#REF!</v>
      </c>
    </row>
    <row r="437" spans="1:4" x14ac:dyDescent="0.2">
      <c r="A437" s="61" t="s">
        <v>490</v>
      </c>
      <c r="B437" s="65">
        <v>5.61</v>
      </c>
      <c r="C437" s="65" t="e">
        <f>+SUMIF(#REF!,'Schema coy'!A:A,#REF!)</f>
        <v>#REF!</v>
      </c>
      <c r="D437" s="67" t="e">
        <f t="shared" si="6"/>
        <v>#REF!</v>
      </c>
    </row>
    <row r="438" spans="1:4" x14ac:dyDescent="0.2">
      <c r="A438" s="61" t="s">
        <v>491</v>
      </c>
      <c r="B438" s="65">
        <v>28.99</v>
      </c>
      <c r="C438" s="65" t="e">
        <f>+SUMIF(#REF!,'Schema coy'!A:A,#REF!)</f>
        <v>#REF!</v>
      </c>
      <c r="D438" s="67" t="e">
        <f t="shared" si="6"/>
        <v>#REF!</v>
      </c>
    </row>
    <row r="439" spans="1:4" x14ac:dyDescent="0.2">
      <c r="A439" s="61" t="s">
        <v>492</v>
      </c>
      <c r="B439" s="65">
        <v>28.99</v>
      </c>
      <c r="C439" s="65" t="e">
        <f>+SUMIF(#REF!,'Schema coy'!A:A,#REF!)</f>
        <v>#REF!</v>
      </c>
      <c r="D439" s="67" t="e">
        <f t="shared" si="6"/>
        <v>#REF!</v>
      </c>
    </row>
    <row r="440" spans="1:4" x14ac:dyDescent="0.2">
      <c r="A440" s="61" t="s">
        <v>493</v>
      </c>
      <c r="B440" s="65">
        <v>28.99</v>
      </c>
      <c r="C440" s="65" t="e">
        <f>+SUMIF(#REF!,'Schema coy'!A:A,#REF!)</f>
        <v>#REF!</v>
      </c>
      <c r="D440" s="67" t="e">
        <f t="shared" si="6"/>
        <v>#REF!</v>
      </c>
    </row>
    <row r="441" spans="1:4" x14ac:dyDescent="0.2">
      <c r="A441" s="61" t="s">
        <v>494</v>
      </c>
      <c r="B441" s="65">
        <v>28.99</v>
      </c>
      <c r="C441" s="65" t="e">
        <f>+SUMIF(#REF!,'Schema coy'!A:A,#REF!)</f>
        <v>#REF!</v>
      </c>
      <c r="D441" s="67" t="e">
        <f t="shared" si="6"/>
        <v>#REF!</v>
      </c>
    </row>
    <row r="442" spans="1:4" x14ac:dyDescent="0.2">
      <c r="A442" s="61" t="s">
        <v>495</v>
      </c>
      <c r="B442" s="65">
        <v>42898.22</v>
      </c>
      <c r="C442" s="65" t="e">
        <f>+SUMIF(#REF!,'Schema coy'!A:A,#REF!)</f>
        <v>#REF!</v>
      </c>
      <c r="D442" s="67" t="e">
        <f t="shared" si="6"/>
        <v>#REF!</v>
      </c>
    </row>
    <row r="443" spans="1:4" x14ac:dyDescent="0.2">
      <c r="A443" s="61" t="s">
        <v>496</v>
      </c>
      <c r="C443" s="65" t="e">
        <f>+SUMIF(#REF!,'Schema coy'!A:A,#REF!)</f>
        <v>#REF!</v>
      </c>
      <c r="D443" s="67" t="e">
        <f t="shared" si="6"/>
        <v>#REF!</v>
      </c>
    </row>
    <row r="444" spans="1:4" x14ac:dyDescent="0.2">
      <c r="A444" s="61" t="s">
        <v>497</v>
      </c>
      <c r="B444" s="65">
        <v>2735.89</v>
      </c>
      <c r="C444" s="65" t="e">
        <f>+SUMIF(#REF!,'Schema coy'!A:A,#REF!)</f>
        <v>#REF!</v>
      </c>
      <c r="D444" s="67" t="e">
        <f t="shared" si="6"/>
        <v>#REF!</v>
      </c>
    </row>
    <row r="445" spans="1:4" x14ac:dyDescent="0.2">
      <c r="A445" s="61" t="s">
        <v>498</v>
      </c>
      <c r="B445" s="65">
        <v>2735.89</v>
      </c>
      <c r="C445" s="65" t="e">
        <f>+SUMIF(#REF!,'Schema coy'!A:A,#REF!)</f>
        <v>#REF!</v>
      </c>
      <c r="D445" s="67" t="e">
        <f t="shared" si="6"/>
        <v>#REF!</v>
      </c>
    </row>
    <row r="446" spans="1:4" x14ac:dyDescent="0.2">
      <c r="A446" s="61" t="s">
        <v>499</v>
      </c>
      <c r="B446" s="65">
        <v>2735.89</v>
      </c>
      <c r="C446" s="65" t="e">
        <f>+SUMIF(#REF!,'Schema coy'!A:A,#REF!)</f>
        <v>#REF!</v>
      </c>
      <c r="D446" s="67" t="e">
        <f t="shared" si="6"/>
        <v>#REF!</v>
      </c>
    </row>
    <row r="447" spans="1:4" x14ac:dyDescent="0.2">
      <c r="A447" s="61" t="s">
        <v>500</v>
      </c>
      <c r="B447" s="65">
        <v>920</v>
      </c>
      <c r="C447" s="65" t="e">
        <f>+SUMIF(#REF!,'Schema coy'!A:A,#REF!)</f>
        <v>#REF!</v>
      </c>
      <c r="D447" s="67" t="e">
        <f t="shared" si="6"/>
        <v>#REF!</v>
      </c>
    </row>
    <row r="448" spans="1:4" x14ac:dyDescent="0.2">
      <c r="A448" s="61" t="s">
        <v>501</v>
      </c>
      <c r="B448" s="65">
        <v>1815.89</v>
      </c>
      <c r="C448" s="65" t="e">
        <f>+SUMIF(#REF!,'Schema coy'!A:A,#REF!)</f>
        <v>#REF!</v>
      </c>
      <c r="D448" s="67" t="e">
        <f t="shared" si="6"/>
        <v>#REF!</v>
      </c>
    </row>
    <row r="449" spans="1:4" x14ac:dyDescent="0.2">
      <c r="A449" s="61" t="s">
        <v>502</v>
      </c>
      <c r="B449" s="65">
        <v>19781.669999999998</v>
      </c>
      <c r="C449" s="65" t="e">
        <f>+SUMIF(#REF!,'Schema coy'!A:A,#REF!)</f>
        <v>#REF!</v>
      </c>
      <c r="D449" s="67" t="e">
        <f t="shared" si="6"/>
        <v>#REF!</v>
      </c>
    </row>
    <row r="450" spans="1:4" x14ac:dyDescent="0.2">
      <c r="A450" s="61" t="s">
        <v>503</v>
      </c>
      <c r="B450" s="65">
        <v>19781.669999999998</v>
      </c>
      <c r="C450" s="65" t="e">
        <f>+SUMIF(#REF!,'Schema coy'!A:A,#REF!)</f>
        <v>#REF!</v>
      </c>
      <c r="D450" s="67" t="e">
        <f t="shared" si="6"/>
        <v>#REF!</v>
      </c>
    </row>
    <row r="451" spans="1:4" x14ac:dyDescent="0.2">
      <c r="A451" s="61" t="s">
        <v>504</v>
      </c>
      <c r="B451" s="65">
        <v>19781.669999999998</v>
      </c>
      <c r="C451" s="65" t="e">
        <f>+SUMIF(#REF!,'Schema coy'!A:A,#REF!)</f>
        <v>#REF!</v>
      </c>
      <c r="D451" s="67" t="e">
        <f t="shared" si="6"/>
        <v>#REF!</v>
      </c>
    </row>
    <row r="452" spans="1:4" x14ac:dyDescent="0.2">
      <c r="A452" s="61" t="s">
        <v>505</v>
      </c>
      <c r="B452" s="65">
        <v>52</v>
      </c>
      <c r="C452" s="65" t="e">
        <f>+SUMIF(#REF!,'Schema coy'!A:A,#REF!)</f>
        <v>#REF!</v>
      </c>
      <c r="D452" s="67" t="e">
        <f t="shared" ref="D452:D464" si="7">+B452-C452</f>
        <v>#REF!</v>
      </c>
    </row>
    <row r="453" spans="1:4" x14ac:dyDescent="0.2">
      <c r="A453" s="61" t="s">
        <v>506</v>
      </c>
      <c r="B453" s="65">
        <v>892.3</v>
      </c>
      <c r="C453" s="65" t="e">
        <f>+SUMIF(#REF!,'Schema coy'!A:A,#REF!)</f>
        <v>#REF!</v>
      </c>
      <c r="D453" s="67" t="e">
        <f t="shared" si="7"/>
        <v>#REF!</v>
      </c>
    </row>
    <row r="454" spans="1:4" x14ac:dyDescent="0.2">
      <c r="A454" s="61" t="s">
        <v>507</v>
      </c>
      <c r="B454" s="65">
        <v>1011.86</v>
      </c>
      <c r="C454" s="65" t="e">
        <f>+SUMIF(#REF!,'Schema coy'!A:A,#REF!)</f>
        <v>#REF!</v>
      </c>
      <c r="D454" s="67" t="e">
        <f t="shared" si="7"/>
        <v>#REF!</v>
      </c>
    </row>
    <row r="455" spans="1:4" x14ac:dyDescent="0.2">
      <c r="A455" s="61" t="s">
        <v>508</v>
      </c>
      <c r="B455" s="65">
        <v>1348.43</v>
      </c>
      <c r="C455" s="65" t="e">
        <f>+SUMIF(#REF!,'Schema coy'!A:A,#REF!)</f>
        <v>#REF!</v>
      </c>
      <c r="D455" s="67" t="e">
        <f t="shared" si="7"/>
        <v>#REF!</v>
      </c>
    </row>
    <row r="456" spans="1:4" x14ac:dyDescent="0.2">
      <c r="A456" s="61" t="s">
        <v>509</v>
      </c>
      <c r="B456" s="65">
        <v>16477.080000000002</v>
      </c>
      <c r="C456" s="65" t="e">
        <f>+SUMIF(#REF!,'Schema coy'!A:A,#REF!)</f>
        <v>#REF!</v>
      </c>
      <c r="D456" s="67" t="e">
        <f t="shared" si="7"/>
        <v>#REF!</v>
      </c>
    </row>
    <row r="457" spans="1:4" x14ac:dyDescent="0.2">
      <c r="A457" s="61" t="s">
        <v>510</v>
      </c>
      <c r="B457" s="65">
        <v>-17045.78</v>
      </c>
      <c r="C457" s="65" t="e">
        <f>+SUMIF(#REF!,'Schema coy'!A:A,#REF!)</f>
        <v>#REF!</v>
      </c>
      <c r="D457" s="67" t="e">
        <f t="shared" si="7"/>
        <v>#REF!</v>
      </c>
    </row>
    <row r="458" spans="1:4" x14ac:dyDescent="0.2">
      <c r="A458" s="61" t="s">
        <v>511</v>
      </c>
      <c r="B458" s="65">
        <v>207668.8</v>
      </c>
      <c r="C458" s="65" t="e">
        <f>+SUMIF(#REF!,'Schema coy'!A:A,#REF!)</f>
        <v>#REF!</v>
      </c>
      <c r="D458" s="67" t="e">
        <f t="shared" si="7"/>
        <v>#REF!</v>
      </c>
    </row>
    <row r="459" spans="1:4" x14ac:dyDescent="0.2">
      <c r="A459" s="61" t="s">
        <v>512</v>
      </c>
      <c r="B459" s="65">
        <v>-20987.21</v>
      </c>
      <c r="C459" s="65" t="e">
        <f>+SUMIF(#REF!,'Schema coy'!A:A,#REF!)</f>
        <v>#REF!</v>
      </c>
      <c r="D459" s="67" t="e">
        <f t="shared" si="7"/>
        <v>#REF!</v>
      </c>
    </row>
    <row r="460" spans="1:4" x14ac:dyDescent="0.2">
      <c r="A460" s="61" t="s">
        <v>513</v>
      </c>
      <c r="B460" s="65">
        <v>-20987.21</v>
      </c>
      <c r="C460" s="65" t="e">
        <f>+SUMIF(#REF!,'Schema coy'!A:A,#REF!)</f>
        <v>#REF!</v>
      </c>
      <c r="D460" s="67" t="e">
        <f t="shared" si="7"/>
        <v>#REF!</v>
      </c>
    </row>
    <row r="461" spans="1:4" x14ac:dyDescent="0.2">
      <c r="A461" s="61" t="s">
        <v>514</v>
      </c>
      <c r="B461" s="65">
        <v>-20987.21</v>
      </c>
      <c r="C461" s="65" t="e">
        <f>+SUMIF(#REF!,'Schema coy'!A:A,#REF!)</f>
        <v>#REF!</v>
      </c>
      <c r="D461" s="67" t="e">
        <f t="shared" si="7"/>
        <v>#REF!</v>
      </c>
    </row>
    <row r="462" spans="1:4" x14ac:dyDescent="0.2">
      <c r="A462" s="61" t="s">
        <v>515</v>
      </c>
      <c r="B462" s="65">
        <v>-20987.21</v>
      </c>
      <c r="C462" s="65" t="e">
        <f>+SUMIF(#REF!,'Schema coy'!A:A,#REF!)</f>
        <v>#REF!</v>
      </c>
      <c r="D462" s="67" t="e">
        <f t="shared" si="7"/>
        <v>#REF!</v>
      </c>
    </row>
    <row r="463" spans="1:4" x14ac:dyDescent="0.2">
      <c r="A463" s="61" t="s">
        <v>516</v>
      </c>
      <c r="B463" s="65">
        <v>-20987.21</v>
      </c>
      <c r="C463" s="65" t="e">
        <f>+SUMIF(#REF!,'Schema coy'!A:A,#REF!)</f>
        <v>#REF!</v>
      </c>
      <c r="D463" s="67" t="e">
        <f t="shared" si="7"/>
        <v>#REF!</v>
      </c>
    </row>
    <row r="464" spans="1:4" x14ac:dyDescent="0.2">
      <c r="A464" s="61" t="s">
        <v>517</v>
      </c>
      <c r="B464" s="65">
        <v>186681.59</v>
      </c>
      <c r="C464" s="65" t="e">
        <f>+SUMIF(#REF!,'Schema coy'!A:A,#REF!)</f>
        <v>#REF!</v>
      </c>
      <c r="D464" s="67" t="e">
        <f t="shared" si="7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377</vt:lpstr>
      <vt:lpstr>Schema coy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</dc:creator>
  <cp:lastModifiedBy>Martina Roncador</cp:lastModifiedBy>
  <cp:lastPrinted>2025-04-26T13:37:52Z</cp:lastPrinted>
  <dcterms:created xsi:type="dcterms:W3CDTF">2008-06-05T07:46:40Z</dcterms:created>
  <dcterms:modified xsi:type="dcterms:W3CDTF">2025-04-26T13:38:03Z</dcterms:modified>
</cp:coreProperties>
</file>